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 - Київський університет імені Бориса Грінченка\Документи\Освітні програми\2024-NP\035.01-маг\"/>
    </mc:Choice>
  </mc:AlternateContent>
  <bookViews>
    <workbookView xWindow="0" yWindow="0" windowWidth="15360" windowHeight="7350" activeTab="2"/>
  </bookViews>
  <sheets>
    <sheet name="Титульна" sheetId="1" r:id="rId1"/>
    <sheet name="Бакалавр" sheetId="2" state="hidden" r:id="rId2"/>
    <sheet name="НП_денна" sheetId="5" r:id="rId3"/>
  </sheets>
  <definedNames>
    <definedName name="А" localSheetId="1">#REF!</definedName>
    <definedName name="А" localSheetId="0">#REF!</definedName>
    <definedName name="А">#REF!</definedName>
    <definedName name="А1" localSheetId="1">#REF!</definedName>
    <definedName name="А1" localSheetId="0">#REF!</definedName>
    <definedName name="А1">#REF!</definedName>
    <definedName name="_xlnm.Print_Area" localSheetId="2">НП_денна!$A$1:$S$109</definedName>
    <definedName name="_xlnm.Print_Area" localSheetId="0">Титульна!$A$1:$BI$35</definedName>
    <definedName name="с22" localSheetId="1">#REF!</definedName>
    <definedName name="с22" localSheetId="0">#REF!</definedName>
    <definedName name="с22">#REF!</definedName>
    <definedName name="с222" localSheetId="1">#REF!</definedName>
    <definedName name="с222" localSheetId="0">#REF!</definedName>
    <definedName name="с222">#REF!</definedName>
  </definedNames>
  <calcPr calcId="162913"/>
  <extLst>
    <ext uri="GoogleSheetsCustomDataVersion2">
      <go:sheetsCustomData xmlns:go="http://customooxmlschemas.google.com/" r:id="rId10" roundtripDataChecksum="ktEWKiic1XbJDo/rhmBxM3IqjAB+8K7orbkkPzc0yg4="/>
    </ext>
  </extLst>
</workbook>
</file>

<file path=xl/calcChain.xml><?xml version="1.0" encoding="utf-8"?>
<calcChain xmlns="http://schemas.openxmlformats.org/spreadsheetml/2006/main">
  <c r="C47" i="5" l="1"/>
  <c r="D47" i="5"/>
  <c r="E47" i="5"/>
  <c r="G39" i="5"/>
  <c r="G47" i="5" s="1"/>
  <c r="H39" i="5"/>
  <c r="H47" i="5" s="1"/>
  <c r="I39" i="5"/>
  <c r="J39" i="5"/>
  <c r="K39" i="5"/>
  <c r="K47" i="5" s="1"/>
  <c r="L39" i="5"/>
  <c r="L47" i="5" s="1"/>
  <c r="M39" i="5"/>
  <c r="N39" i="5"/>
  <c r="O39" i="5"/>
  <c r="O47" i="5" s="1"/>
  <c r="P39" i="5"/>
  <c r="P47" i="5" s="1"/>
  <c r="Q39" i="5"/>
  <c r="R39" i="5"/>
  <c r="S39" i="5"/>
  <c r="S47" i="5" s="1"/>
  <c r="F39" i="5"/>
  <c r="F47" i="5" s="1"/>
  <c r="I47" i="5"/>
  <c r="J47" i="5"/>
  <c r="M47" i="5"/>
  <c r="N47" i="5"/>
  <c r="Q47" i="5"/>
  <c r="R47" i="5"/>
  <c r="AB82" i="5" l="1"/>
  <c r="AA82" i="5"/>
  <c r="Z82" i="5"/>
  <c r="U82" i="5"/>
  <c r="U81" i="5"/>
  <c r="U80" i="5"/>
  <c r="AB79" i="5"/>
  <c r="AA79" i="5"/>
  <c r="Z79" i="5"/>
  <c r="AB78" i="5"/>
  <c r="AA78" i="5"/>
  <c r="Z78" i="5"/>
  <c r="U78" i="5"/>
  <c r="AB77" i="5"/>
  <c r="AA77" i="5"/>
  <c r="Z77" i="5"/>
  <c r="V77" i="5"/>
  <c r="U77" i="5"/>
  <c r="N81" i="5"/>
  <c r="V81" i="5" s="1"/>
  <c r="H81" i="5"/>
  <c r="W81" i="5" s="1"/>
  <c r="F81" i="5"/>
  <c r="S83" i="5"/>
  <c r="R83" i="5"/>
  <c r="Q83" i="5"/>
  <c r="O83" i="5"/>
  <c r="M83" i="5"/>
  <c r="K83" i="5"/>
  <c r="H82" i="5"/>
  <c r="F82" i="5"/>
  <c r="N80" i="5"/>
  <c r="V80" i="5" s="1"/>
  <c r="H80" i="5"/>
  <c r="W80" i="5" s="1"/>
  <c r="F80" i="5"/>
  <c r="L79" i="5"/>
  <c r="L83" i="5" s="1"/>
  <c r="J79" i="5"/>
  <c r="J83" i="5" s="1"/>
  <c r="I79" i="5"/>
  <c r="I83" i="5" s="1"/>
  <c r="G79" i="5"/>
  <c r="G83" i="5" s="1"/>
  <c r="N78" i="5"/>
  <c r="V78" i="5" s="1"/>
  <c r="H78" i="5"/>
  <c r="W78" i="5" s="1"/>
  <c r="F78" i="5"/>
  <c r="N77" i="5"/>
  <c r="H77" i="5"/>
  <c r="W77" i="5" s="1"/>
  <c r="F77" i="5"/>
  <c r="O33" i="5"/>
  <c r="K33" i="5"/>
  <c r="I33" i="5"/>
  <c r="G33" i="5"/>
  <c r="U33" i="5" s="1"/>
  <c r="U37" i="5"/>
  <c r="N37" i="5"/>
  <c r="V37" i="5" s="1"/>
  <c r="H37" i="5"/>
  <c r="W37" i="5" s="1"/>
  <c r="F37" i="5"/>
  <c r="P99" i="5"/>
  <c r="P98" i="5"/>
  <c r="P97" i="5"/>
  <c r="P96" i="5"/>
  <c r="P95" i="5"/>
  <c r="P94" i="5"/>
  <c r="R87" i="5"/>
  <c r="Q87" i="5"/>
  <c r="O87" i="5"/>
  <c r="N87" i="5"/>
  <c r="M87" i="5"/>
  <c r="L87" i="5"/>
  <c r="K87" i="5"/>
  <c r="J87" i="5"/>
  <c r="I87" i="5"/>
  <c r="G87" i="5"/>
  <c r="AA86" i="5"/>
  <c r="Z86" i="5"/>
  <c r="V86" i="5"/>
  <c r="H86" i="5"/>
  <c r="H87" i="5" s="1"/>
  <c r="F86" i="5"/>
  <c r="F87" i="5" s="1"/>
  <c r="S74" i="5"/>
  <c r="R74" i="5"/>
  <c r="Q74" i="5"/>
  <c r="O74" i="5"/>
  <c r="M74" i="5"/>
  <c r="L74" i="5"/>
  <c r="K74" i="5"/>
  <c r="J74" i="5"/>
  <c r="I74" i="5"/>
  <c r="G74" i="5"/>
  <c r="AB73" i="5"/>
  <c r="AA73" i="5"/>
  <c r="Z73" i="5"/>
  <c r="U73" i="5"/>
  <c r="H73" i="5"/>
  <c r="F73" i="5"/>
  <c r="AB72" i="5"/>
  <c r="AA72" i="5"/>
  <c r="Z72" i="5"/>
  <c r="U72" i="5"/>
  <c r="N72" i="5"/>
  <c r="V72" i="5" s="1"/>
  <c r="H72" i="5"/>
  <c r="W72" i="5" s="1"/>
  <c r="F72" i="5"/>
  <c r="AB71" i="5"/>
  <c r="AA71" i="5"/>
  <c r="Z71" i="5"/>
  <c r="U71" i="5"/>
  <c r="N71" i="5"/>
  <c r="V71" i="5" s="1"/>
  <c r="H71" i="5"/>
  <c r="F71" i="5"/>
  <c r="AB70" i="5"/>
  <c r="AA70" i="5"/>
  <c r="Z70" i="5"/>
  <c r="U70" i="5"/>
  <c r="N70" i="5"/>
  <c r="H70" i="5"/>
  <c r="W70" i="5" s="1"/>
  <c r="F70" i="5"/>
  <c r="S67" i="5"/>
  <c r="R67" i="5"/>
  <c r="Q67" i="5"/>
  <c r="O67" i="5"/>
  <c r="M67" i="5"/>
  <c r="K67" i="5"/>
  <c r="AB66" i="5"/>
  <c r="AA66" i="5"/>
  <c r="Z66" i="5"/>
  <c r="U66" i="5"/>
  <c r="H66" i="5"/>
  <c r="F66" i="5"/>
  <c r="V65" i="5"/>
  <c r="U65" i="5"/>
  <c r="N65" i="5"/>
  <c r="H65" i="5"/>
  <c r="W65" i="5" s="1"/>
  <c r="F65" i="5"/>
  <c r="U64" i="5"/>
  <c r="N64" i="5"/>
  <c r="V64" i="5" s="1"/>
  <c r="H64" i="5"/>
  <c r="W64" i="5" s="1"/>
  <c r="F64" i="5"/>
  <c r="AB63" i="5"/>
  <c r="AA63" i="5"/>
  <c r="Z63" i="5"/>
  <c r="L63" i="5"/>
  <c r="L67" i="5" s="1"/>
  <c r="J63" i="5"/>
  <c r="J67" i="5" s="1"/>
  <c r="I63" i="5"/>
  <c r="I67" i="5" s="1"/>
  <c r="G63" i="5"/>
  <c r="G67" i="5" s="1"/>
  <c r="AB62" i="5"/>
  <c r="AA62" i="5"/>
  <c r="Z62" i="5"/>
  <c r="U62" i="5"/>
  <c r="N62" i="5"/>
  <c r="V62" i="5" s="1"/>
  <c r="H62" i="5"/>
  <c r="W62" i="5" s="1"/>
  <c r="F62" i="5"/>
  <c r="AB61" i="5"/>
  <c r="AA61" i="5"/>
  <c r="Z61" i="5"/>
  <c r="U61" i="5"/>
  <c r="N61" i="5"/>
  <c r="V61" i="5" s="1"/>
  <c r="H61" i="5"/>
  <c r="W61" i="5" s="1"/>
  <c r="F61" i="5"/>
  <c r="S58" i="5"/>
  <c r="S86" i="5" s="1"/>
  <c r="R58" i="5"/>
  <c r="Q58" i="5"/>
  <c r="M58" i="5"/>
  <c r="AB57" i="5"/>
  <c r="AA57" i="5"/>
  <c r="Z57" i="5"/>
  <c r="U57" i="5"/>
  <c r="H57" i="5"/>
  <c r="F57" i="5"/>
  <c r="U56" i="5"/>
  <c r="N56" i="5"/>
  <c r="V56" i="5" s="1"/>
  <c r="H56" i="5"/>
  <c r="W56" i="5" s="1"/>
  <c r="F56" i="5"/>
  <c r="U55" i="5"/>
  <c r="N55" i="5"/>
  <c r="V55" i="5" s="1"/>
  <c r="H55" i="5"/>
  <c r="W55" i="5" s="1"/>
  <c r="F55" i="5"/>
  <c r="AB54" i="5"/>
  <c r="AA54" i="5"/>
  <c r="Z54" i="5"/>
  <c r="L54" i="5"/>
  <c r="L58" i="5" s="1"/>
  <c r="J54" i="5"/>
  <c r="J58" i="5" s="1"/>
  <c r="I54" i="5"/>
  <c r="G54" i="5"/>
  <c r="U54" i="5" s="1"/>
  <c r="F54" i="5"/>
  <c r="AB53" i="5"/>
  <c r="AA53" i="5"/>
  <c r="Z53" i="5"/>
  <c r="U53" i="5"/>
  <c r="N53" i="5"/>
  <c r="V53" i="5" s="1"/>
  <c r="H53" i="5"/>
  <c r="W53" i="5" s="1"/>
  <c r="F53" i="5"/>
  <c r="U52" i="5"/>
  <c r="N52" i="5"/>
  <c r="V52" i="5" s="1"/>
  <c r="H52" i="5"/>
  <c r="W52" i="5" s="1"/>
  <c r="F52" i="5"/>
  <c r="U51" i="5"/>
  <c r="N51" i="5"/>
  <c r="V51" i="5" s="1"/>
  <c r="H51" i="5"/>
  <c r="W51" i="5" s="1"/>
  <c r="F51" i="5"/>
  <c r="F50" i="5" s="1"/>
  <c r="AB50" i="5"/>
  <c r="AA50" i="5"/>
  <c r="Z50" i="5"/>
  <c r="O50" i="5"/>
  <c r="O58" i="5" s="1"/>
  <c r="K50" i="5"/>
  <c r="K58" i="5" s="1"/>
  <c r="I50" i="5"/>
  <c r="I58" i="5" s="1"/>
  <c r="H50" i="5"/>
  <c r="G50" i="5"/>
  <c r="E88" i="5"/>
  <c r="D88" i="5"/>
  <c r="C88" i="5"/>
  <c r="S46" i="5"/>
  <c r="R46" i="5"/>
  <c r="Q46" i="5"/>
  <c r="O46" i="5"/>
  <c r="N46" i="5"/>
  <c r="M46" i="5"/>
  <c r="L46" i="5"/>
  <c r="K46" i="5"/>
  <c r="J46" i="5"/>
  <c r="I46" i="5"/>
  <c r="H46" i="5"/>
  <c r="G46" i="5"/>
  <c r="U45" i="5"/>
  <c r="F45" i="5"/>
  <c r="F46" i="5" s="1"/>
  <c r="S43" i="5"/>
  <c r="R43" i="5"/>
  <c r="Q43" i="5"/>
  <c r="O43" i="5"/>
  <c r="N43" i="5"/>
  <c r="M43" i="5"/>
  <c r="L43" i="5"/>
  <c r="K43" i="5"/>
  <c r="J43" i="5"/>
  <c r="I43" i="5"/>
  <c r="H43" i="5"/>
  <c r="G43" i="5"/>
  <c r="U42" i="5"/>
  <c r="F42" i="5"/>
  <c r="P42" i="5" s="1"/>
  <c r="X42" i="5" s="1"/>
  <c r="U41" i="5"/>
  <c r="F41" i="5"/>
  <c r="AB38" i="5"/>
  <c r="AA38" i="5"/>
  <c r="Z38" i="5"/>
  <c r="U38" i="5"/>
  <c r="N38" i="5"/>
  <c r="V38" i="5" s="1"/>
  <c r="H38" i="5"/>
  <c r="W38" i="5" s="1"/>
  <c r="F38" i="5"/>
  <c r="U36" i="5"/>
  <c r="N36" i="5"/>
  <c r="V36" i="5" s="1"/>
  <c r="H36" i="5"/>
  <c r="W36" i="5" s="1"/>
  <c r="F36" i="5"/>
  <c r="U35" i="5"/>
  <c r="N35" i="5"/>
  <c r="V35" i="5" s="1"/>
  <c r="H35" i="5"/>
  <c r="W35" i="5" s="1"/>
  <c r="F35" i="5"/>
  <c r="V34" i="5"/>
  <c r="U34" i="5"/>
  <c r="N34" i="5"/>
  <c r="H34" i="5"/>
  <c r="W34" i="5" s="1"/>
  <c r="F34" i="5"/>
  <c r="AB33" i="5"/>
  <c r="AA33" i="5"/>
  <c r="Z33" i="5"/>
  <c r="V32" i="5"/>
  <c r="U32" i="5"/>
  <c r="N32" i="5"/>
  <c r="H32" i="5"/>
  <c r="W32" i="5" s="1"/>
  <c r="F32" i="5"/>
  <c r="U31" i="5"/>
  <c r="N31" i="5"/>
  <c r="V31" i="5" s="1"/>
  <c r="H31" i="5"/>
  <c r="W31" i="5" s="1"/>
  <c r="F31" i="5"/>
  <c r="U30" i="5"/>
  <c r="N30" i="5"/>
  <c r="H30" i="5"/>
  <c r="W30" i="5" s="1"/>
  <c r="F30" i="5"/>
  <c r="U29" i="5"/>
  <c r="N29" i="5"/>
  <c r="V29" i="5" s="1"/>
  <c r="H29" i="5"/>
  <c r="W29" i="5" s="1"/>
  <c r="F29" i="5"/>
  <c r="AB28" i="5"/>
  <c r="AA28" i="5"/>
  <c r="Z28" i="5"/>
  <c r="O28" i="5"/>
  <c r="K28" i="5"/>
  <c r="I28" i="5"/>
  <c r="G28" i="5"/>
  <c r="U28" i="5" s="1"/>
  <c r="U27" i="5"/>
  <c r="N27" i="5"/>
  <c r="V27" i="5" s="1"/>
  <c r="H27" i="5"/>
  <c r="W27" i="5" s="1"/>
  <c r="F27" i="5"/>
  <c r="U26" i="5"/>
  <c r="N26" i="5"/>
  <c r="V26" i="5" s="1"/>
  <c r="H26" i="5"/>
  <c r="W26" i="5" s="1"/>
  <c r="F26" i="5"/>
  <c r="U25" i="5"/>
  <c r="N25" i="5"/>
  <c r="V25" i="5" s="1"/>
  <c r="H25" i="5"/>
  <c r="W25" i="5" s="1"/>
  <c r="F25" i="5"/>
  <c r="U24" i="5"/>
  <c r="N24" i="5"/>
  <c r="V24" i="5" s="1"/>
  <c r="H24" i="5"/>
  <c r="W24" i="5" s="1"/>
  <c r="F24" i="5"/>
  <c r="AB23" i="5"/>
  <c r="AA23" i="5"/>
  <c r="Z23" i="5"/>
  <c r="O23" i="5"/>
  <c r="K23" i="5"/>
  <c r="I23" i="5"/>
  <c r="G23" i="5"/>
  <c r="U23" i="5" s="1"/>
  <c r="U22" i="5"/>
  <c r="N22" i="5"/>
  <c r="V22" i="5" s="1"/>
  <c r="H22" i="5"/>
  <c r="W22" i="5" s="1"/>
  <c r="F22" i="5"/>
  <c r="V21" i="5"/>
  <c r="U21" i="5"/>
  <c r="N21" i="5"/>
  <c r="H21" i="5"/>
  <c r="W21" i="5" s="1"/>
  <c r="F21" i="5"/>
  <c r="U20" i="5"/>
  <c r="N20" i="5"/>
  <c r="V20" i="5" s="1"/>
  <c r="H20" i="5"/>
  <c r="W20" i="5" s="1"/>
  <c r="F20" i="5"/>
  <c r="AB19" i="5"/>
  <c r="AA19" i="5"/>
  <c r="Z19" i="5"/>
  <c r="O19" i="5"/>
  <c r="K19" i="5"/>
  <c r="I19" i="5"/>
  <c r="G19" i="5"/>
  <c r="U19" i="5" s="1"/>
  <c r="U18" i="5"/>
  <c r="N18" i="5"/>
  <c r="H18" i="5"/>
  <c r="W18" i="5" s="1"/>
  <c r="F18" i="5"/>
  <c r="U17" i="5"/>
  <c r="N17" i="5"/>
  <c r="V17" i="5" s="1"/>
  <c r="H17" i="5"/>
  <c r="W17" i="5" s="1"/>
  <c r="F17" i="5"/>
  <c r="AB16" i="5"/>
  <c r="AA16" i="5"/>
  <c r="Z16" i="5"/>
  <c r="K16" i="5"/>
  <c r="I16" i="5"/>
  <c r="G16" i="5"/>
  <c r="U15" i="5"/>
  <c r="N15" i="5"/>
  <c r="V15" i="5" s="1"/>
  <c r="H15" i="5"/>
  <c r="W15" i="5" s="1"/>
  <c r="F15" i="5"/>
  <c r="U14" i="5"/>
  <c r="N14" i="5"/>
  <c r="V14" i="5" s="1"/>
  <c r="H14" i="5"/>
  <c r="W14" i="5" s="1"/>
  <c r="F14" i="5"/>
  <c r="AB13" i="5"/>
  <c r="AA13" i="5"/>
  <c r="Z13" i="5"/>
  <c r="L13" i="5"/>
  <c r="K13" i="5"/>
  <c r="I13" i="5"/>
  <c r="G13" i="5"/>
  <c r="U13" i="5" s="1"/>
  <c r="AB12" i="5"/>
  <c r="AA12" i="5"/>
  <c r="Z12" i="5"/>
  <c r="U12" i="5"/>
  <c r="N12" i="5"/>
  <c r="V12" i="5" s="1"/>
  <c r="H12" i="5"/>
  <c r="W12" i="5" s="1"/>
  <c r="F12" i="5"/>
  <c r="AB11" i="5"/>
  <c r="AA11" i="5"/>
  <c r="Z11" i="5"/>
  <c r="U11" i="5"/>
  <c r="N11" i="5"/>
  <c r="V11" i="5" s="1"/>
  <c r="J11" i="5"/>
  <c r="H11" i="5" s="1"/>
  <c r="F11" i="5"/>
  <c r="AB10" i="5"/>
  <c r="AA10" i="5"/>
  <c r="Z10" i="5"/>
  <c r="N28" i="5" l="1"/>
  <c r="P66" i="5"/>
  <c r="X66" i="5" s="1"/>
  <c r="P71" i="5"/>
  <c r="P53" i="5"/>
  <c r="X53" i="5" s="1"/>
  <c r="P81" i="5"/>
  <c r="X81" i="5" s="1"/>
  <c r="U83" i="5"/>
  <c r="F33" i="5"/>
  <c r="U74" i="5"/>
  <c r="AC78" i="5"/>
  <c r="F43" i="5"/>
  <c r="P78" i="5"/>
  <c r="X78" i="5" s="1"/>
  <c r="N79" i="5"/>
  <c r="N83" i="5" s="1"/>
  <c r="AC77" i="5"/>
  <c r="U79" i="5"/>
  <c r="N16" i="5"/>
  <c r="V16" i="5" s="1"/>
  <c r="U43" i="5"/>
  <c r="V79" i="5"/>
  <c r="AC82" i="5"/>
  <c r="H79" i="5"/>
  <c r="W79" i="5" s="1"/>
  <c r="F79" i="5"/>
  <c r="P82" i="5"/>
  <c r="X82" i="5" s="1"/>
  <c r="P80" i="5"/>
  <c r="F83" i="5"/>
  <c r="P77" i="5"/>
  <c r="X77" i="5" s="1"/>
  <c r="AC53" i="5"/>
  <c r="P57" i="5"/>
  <c r="P56" i="5"/>
  <c r="X56" i="5" s="1"/>
  <c r="U16" i="5"/>
  <c r="AC50" i="5"/>
  <c r="P45" i="5"/>
  <c r="X45" i="5" s="1"/>
  <c r="H54" i="5"/>
  <c r="W54" i="5" s="1"/>
  <c r="N54" i="5"/>
  <c r="V54" i="5" s="1"/>
  <c r="P55" i="5"/>
  <c r="X55" i="5" s="1"/>
  <c r="AC57" i="5"/>
  <c r="F74" i="5"/>
  <c r="AC70" i="5"/>
  <c r="H74" i="5"/>
  <c r="AC71" i="5"/>
  <c r="AC73" i="5"/>
  <c r="L88" i="5"/>
  <c r="V18" i="5"/>
  <c r="N33" i="5"/>
  <c r="P52" i="5"/>
  <c r="X52" i="5" s="1"/>
  <c r="P14" i="5"/>
  <c r="X14" i="5" s="1"/>
  <c r="F13" i="5"/>
  <c r="F19" i="5"/>
  <c r="P41" i="5"/>
  <c r="X41" i="5" s="1"/>
  <c r="U46" i="5"/>
  <c r="G58" i="5"/>
  <c r="U58" i="5" s="1"/>
  <c r="P51" i="5"/>
  <c r="X51" i="5" s="1"/>
  <c r="AC66" i="5"/>
  <c r="AC72" i="5"/>
  <c r="W71" i="5"/>
  <c r="H13" i="5"/>
  <c r="W13" i="5" s="1"/>
  <c r="N13" i="5"/>
  <c r="V13" i="5" s="1"/>
  <c r="N19" i="5"/>
  <c r="N23" i="5"/>
  <c r="V23" i="5" s="1"/>
  <c r="V30" i="5"/>
  <c r="P43" i="5"/>
  <c r="U50" i="5"/>
  <c r="U67" i="5"/>
  <c r="N63" i="5"/>
  <c r="N67" i="5" s="1"/>
  <c r="X71" i="5"/>
  <c r="P72" i="5"/>
  <c r="X72" i="5" s="1"/>
  <c r="P86" i="5"/>
  <c r="P87" i="5" s="1"/>
  <c r="X87" i="5" s="1"/>
  <c r="AB88" i="5"/>
  <c r="AB89" i="5" s="1"/>
  <c r="S92" i="5" s="1"/>
  <c r="J88" i="5"/>
  <c r="S88" i="5"/>
  <c r="S93" i="5" s="1"/>
  <c r="AC12" i="5"/>
  <c r="H16" i="5"/>
  <c r="W16" i="5" s="1"/>
  <c r="AC38" i="5"/>
  <c r="F58" i="5"/>
  <c r="AC61" i="5"/>
  <c r="AC62" i="5"/>
  <c r="U63" i="5"/>
  <c r="F63" i="5"/>
  <c r="F67" i="5" s="1"/>
  <c r="N74" i="5"/>
  <c r="P73" i="5"/>
  <c r="X73" i="5" s="1"/>
  <c r="W87" i="5"/>
  <c r="F16" i="5"/>
  <c r="Q88" i="5"/>
  <c r="Q93" i="5" s="1"/>
  <c r="P70" i="5"/>
  <c r="X70" i="5" s="1"/>
  <c r="W86" i="5"/>
  <c r="O88" i="5"/>
  <c r="P37" i="5"/>
  <c r="X37" i="5" s="1"/>
  <c r="I88" i="5"/>
  <c r="H33" i="5"/>
  <c r="W33" i="5" s="1"/>
  <c r="AA88" i="5"/>
  <c r="AA89" i="5" s="1"/>
  <c r="R92" i="5" s="1"/>
  <c r="AC16" i="5"/>
  <c r="S87" i="5"/>
  <c r="U87" i="5" s="1"/>
  <c r="U86" i="5"/>
  <c r="Z88" i="5"/>
  <c r="AC11" i="5"/>
  <c r="P12" i="5"/>
  <c r="X12" i="5" s="1"/>
  <c r="K88" i="5"/>
  <c r="P20" i="5"/>
  <c r="P27" i="5"/>
  <c r="X27" i="5" s="1"/>
  <c r="P30" i="5"/>
  <c r="X30" i="5" s="1"/>
  <c r="P38" i="5"/>
  <c r="X38" i="5" s="1"/>
  <c r="P61" i="5"/>
  <c r="X61" i="5" s="1"/>
  <c r="P62" i="5"/>
  <c r="X62" i="5" s="1"/>
  <c r="P22" i="5"/>
  <c r="X22" i="5" s="1"/>
  <c r="P25" i="5"/>
  <c r="X25" i="5" s="1"/>
  <c r="P32" i="5"/>
  <c r="X32" i="5" s="1"/>
  <c r="P35" i="5"/>
  <c r="X35" i="5" s="1"/>
  <c r="P64" i="5"/>
  <c r="W11" i="5"/>
  <c r="F23" i="5"/>
  <c r="P26" i="5"/>
  <c r="X26" i="5" s="1"/>
  <c r="P29" i="5"/>
  <c r="P36" i="5"/>
  <c r="X36" i="5" s="1"/>
  <c r="P65" i="5"/>
  <c r="X65" i="5" s="1"/>
  <c r="R88" i="5"/>
  <c r="R93" i="5" s="1"/>
  <c r="P15" i="5"/>
  <c r="P13" i="5" s="1"/>
  <c r="P17" i="5"/>
  <c r="P18" i="5"/>
  <c r="X18" i="5" s="1"/>
  <c r="P21" i="5"/>
  <c r="X21" i="5" s="1"/>
  <c r="P24" i="5"/>
  <c r="F28" i="5"/>
  <c r="P31" i="5"/>
  <c r="X31" i="5" s="1"/>
  <c r="P34" i="5"/>
  <c r="M88" i="5"/>
  <c r="AB86" i="5"/>
  <c r="AC86" i="5" s="1"/>
  <c r="V19" i="5"/>
  <c r="V28" i="5"/>
  <c r="V33" i="5"/>
  <c r="V63" i="5"/>
  <c r="V87" i="5"/>
  <c r="P11" i="5"/>
  <c r="H19" i="5"/>
  <c r="H23" i="5"/>
  <c r="W23" i="5" s="1"/>
  <c r="H28" i="5"/>
  <c r="AC28" i="5" s="1"/>
  <c r="N50" i="5"/>
  <c r="V50" i="5" s="1"/>
  <c r="H63" i="5"/>
  <c r="H67" i="5" s="1"/>
  <c r="V70" i="5"/>
  <c r="W50" i="5"/>
  <c r="BH32" i="1"/>
  <c r="BG32" i="1"/>
  <c r="BF32" i="1"/>
  <c r="BE32" i="1"/>
  <c r="BD32" i="1"/>
  <c r="BB32" i="1"/>
  <c r="BI31" i="1"/>
  <c r="BC30" i="1"/>
  <c r="BC32" i="1" s="1"/>
  <c r="BB30" i="1"/>
  <c r="BI30" i="1" s="1"/>
  <c r="P46" i="5" l="1"/>
  <c r="X46" i="5" s="1"/>
  <c r="P79" i="5"/>
  <c r="AC63" i="5"/>
  <c r="H58" i="5"/>
  <c r="X43" i="5"/>
  <c r="W63" i="5"/>
  <c r="X86" i="5"/>
  <c r="H83" i="5"/>
  <c r="X80" i="5"/>
  <c r="X79" i="5"/>
  <c r="AC79" i="5"/>
  <c r="P83" i="5"/>
  <c r="AC13" i="5"/>
  <c r="P54" i="5"/>
  <c r="X13" i="5"/>
  <c r="P50" i="5"/>
  <c r="AC54" i="5"/>
  <c r="X54" i="5"/>
  <c r="X74" i="5"/>
  <c r="P23" i="5"/>
  <c r="X23" i="5" s="1"/>
  <c r="P74" i="5"/>
  <c r="P33" i="5"/>
  <c r="X33" i="5" s="1"/>
  <c r="P93" i="5"/>
  <c r="P63" i="5"/>
  <c r="X63" i="5" s="1"/>
  <c r="X11" i="5"/>
  <c r="X15" i="5"/>
  <c r="W28" i="5"/>
  <c r="P16" i="5"/>
  <c r="X16" i="5" s="1"/>
  <c r="AC23" i="5"/>
  <c r="X64" i="5"/>
  <c r="X17" i="5"/>
  <c r="P28" i="5"/>
  <c r="X28" i="5" s="1"/>
  <c r="U39" i="5"/>
  <c r="X24" i="5"/>
  <c r="X29" i="5"/>
  <c r="W19" i="5"/>
  <c r="AC33" i="5"/>
  <c r="P19" i="5"/>
  <c r="X19" i="5" s="1"/>
  <c r="Z89" i="5"/>
  <c r="Q92" i="5" s="1"/>
  <c r="P92" i="5" s="1"/>
  <c r="N58" i="5"/>
  <c r="X34" i="5"/>
  <c r="AC19" i="5"/>
  <c r="X20" i="5"/>
  <c r="BI32" i="1"/>
  <c r="H88" i="5" l="1"/>
  <c r="AC88" i="5" s="1"/>
  <c r="X83" i="5"/>
  <c r="P58" i="5"/>
  <c r="P67" i="5"/>
  <c r="X67" i="5" s="1"/>
  <c r="X50" i="5"/>
  <c r="V39" i="5"/>
  <c r="N88" i="5"/>
  <c r="U47" i="5"/>
  <c r="G88" i="5"/>
  <c r="U88" i="5" s="1"/>
  <c r="W39" i="5"/>
  <c r="X39" i="5" l="1"/>
  <c r="P88" i="5"/>
  <c r="F88" i="5"/>
  <c r="X47" i="5"/>
  <c r="X88" i="5" l="1"/>
</calcChain>
</file>

<file path=xl/sharedStrings.xml><?xml version="1.0" encoding="utf-8"?>
<sst xmlns="http://schemas.openxmlformats.org/spreadsheetml/2006/main" count="307" uniqueCount="228">
  <si>
    <t xml:space="preserve">Рівень вищої освіти: </t>
  </si>
  <si>
    <t>другий (магістрський)</t>
  </si>
  <si>
    <t>Рішенням Вченої ради</t>
  </si>
  <si>
    <t>Ступінь вищої освіти:</t>
  </si>
  <si>
    <t xml:space="preserve">магістр </t>
  </si>
  <si>
    <t>Кваліфікація:</t>
  </si>
  <si>
    <t>магістр філології за спеціалізацією</t>
  </si>
  <si>
    <t>від 25.05.2017 р. протокол № 5</t>
  </si>
  <si>
    <t>українська мова та література</t>
  </si>
  <si>
    <t xml:space="preserve">Термін навчання </t>
  </si>
  <si>
    <t>1 рік 4 місяці</t>
  </si>
  <si>
    <t xml:space="preserve">На базі: </t>
  </si>
  <si>
    <t>ступеня бакалавра</t>
  </si>
  <si>
    <t>(зі змінами від 27.04.2023 р. протокол № 3)</t>
  </si>
  <si>
    <t>___________________________  Наталія ВІННІКОВА</t>
  </si>
  <si>
    <t>НАВЧАЛЬНИЙ ПЛАН</t>
  </si>
  <si>
    <t>підготовки здобувачів вищої освіти за освітньо-професійною програмою</t>
  </si>
  <si>
    <t>галузь знань</t>
  </si>
  <si>
    <t>03 Гуманітарні науки</t>
  </si>
  <si>
    <t>спеціальність</t>
  </si>
  <si>
    <t>035 Філологія</t>
  </si>
  <si>
    <t>спеціалізація</t>
  </si>
  <si>
    <t>035.01 Українська мова та література</t>
  </si>
  <si>
    <t>освітня програма</t>
  </si>
  <si>
    <t>035.01.02 Літературна творчість</t>
  </si>
  <si>
    <r>
      <rPr>
        <b/>
        <u/>
        <sz val="16"/>
        <color theme="1"/>
        <rFont val="Calibri"/>
        <family val="2"/>
        <charset val="204"/>
      </rPr>
      <t>денна</t>
    </r>
    <r>
      <rPr>
        <sz val="16"/>
        <color theme="1"/>
        <rFont val="Calibri"/>
        <family val="2"/>
        <charset val="204"/>
      </rPr>
      <t xml:space="preserve"> форма навчання</t>
    </r>
  </si>
  <si>
    <t>І. Графік освітнього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</si>
  <si>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</si>
  <si>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</si>
  <si>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</si>
  <si>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</si>
  <si>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</si>
  <si>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</si>
  <si>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</si>
  <si>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</si>
  <si>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</si>
  <si>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</si>
  <si>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</si>
  <si>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</si>
  <si>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</si>
  <si>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</si>
  <si>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</si>
  <si>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Екзаменаційна сесія</t>
  </si>
  <si>
    <t>Підсумкові атестації</t>
  </si>
  <si>
    <t>Виробнича практика</t>
  </si>
  <si>
    <t>Переддипломна практика</t>
  </si>
  <si>
    <t>Виконання кваліф. робіт</t>
  </si>
  <si>
    <t>Канікули</t>
  </si>
  <si>
    <t>Всього</t>
  </si>
  <si>
    <t>ІХ</t>
  </si>
  <si>
    <t>Х</t>
  </si>
  <si>
    <t>ХІІ</t>
  </si>
  <si>
    <t>І</t>
  </si>
  <si>
    <t>ІІ</t>
  </si>
  <si>
    <t>ІІІ</t>
  </si>
  <si>
    <t>ІV</t>
  </si>
  <si>
    <t>VI</t>
  </si>
  <si>
    <t>VII</t>
  </si>
  <si>
    <t>ХІ</t>
  </si>
  <si>
    <t>V</t>
  </si>
  <si>
    <t>VIII</t>
  </si>
  <si>
    <t>*</t>
  </si>
  <si>
    <t>=</t>
  </si>
  <si>
    <t>::</t>
  </si>
  <si>
    <t>П</t>
  </si>
  <si>
    <t>х</t>
  </si>
  <si>
    <t>М</t>
  </si>
  <si>
    <t>Разом</t>
  </si>
  <si>
    <t>Примітка:</t>
  </si>
  <si>
    <t>Екзаменаційні сесії</t>
  </si>
  <si>
    <t>В</t>
  </si>
  <si>
    <t>Виробнича практика (безвідривна)</t>
  </si>
  <si>
    <t>Виконання магістерської роботи</t>
  </si>
  <si>
    <t>Підсумкова атестації</t>
  </si>
  <si>
    <t>III. План освітнього процесу</t>
  </si>
  <si>
    <t>№ з/п</t>
  </si>
  <si>
    <t>Назва дисципліни</t>
  </si>
  <si>
    <t>Розподіл за семестрами</t>
  </si>
  <si>
    <t>Обсяг роботи студента, годин</t>
  </si>
  <si>
    <t>Розподіл за курсами і семестрами кредитів</t>
  </si>
  <si>
    <t>Загальний обсяг</t>
  </si>
  <si>
    <t>з них</t>
  </si>
  <si>
    <t>1 курс</t>
  </si>
  <si>
    <t>2 курс</t>
  </si>
  <si>
    <t>годин</t>
  </si>
  <si>
    <t>кредитів</t>
  </si>
  <si>
    <t>контактні</t>
  </si>
  <si>
    <t>підготовка та проходження контрольних заходів</t>
  </si>
  <si>
    <t>самостійна робота</t>
  </si>
  <si>
    <t>Екзамен</t>
  </si>
  <si>
    <t>Залік</t>
  </si>
  <si>
    <t>Курсова робота</t>
  </si>
  <si>
    <t>лекції</t>
  </si>
  <si>
    <t>практичні</t>
  </si>
  <si>
    <t>семінарські</t>
  </si>
  <si>
    <t>лабораторні</t>
  </si>
  <si>
    <t>індивідуальні</t>
  </si>
  <si>
    <t>модульний контроль</t>
  </si>
  <si>
    <t>семестровий контроль</t>
  </si>
  <si>
    <t>тижнів теоретичного навчання</t>
  </si>
  <si>
    <t>І. Обов'язкова частина</t>
  </si>
  <si>
    <t>Розрахунок тижневого навантаження</t>
  </si>
  <si>
    <t>1. Навчальні дисципліни</t>
  </si>
  <si>
    <t>ОДЗ.01</t>
  </si>
  <si>
    <t>Професійне спілкування іноземною мовою</t>
  </si>
  <si>
    <t>(2 год/тажд)</t>
  </si>
  <si>
    <t>ОДФ.01</t>
  </si>
  <si>
    <t>Психолінгвістика</t>
  </si>
  <si>
    <t>ОДФ.02</t>
  </si>
  <si>
    <t>Прикладні технології</t>
  </si>
  <si>
    <t>ІКТ в науковому дослідженні літературного процесу</t>
  </si>
  <si>
    <t>Інтелектуальна власність та авторське право</t>
  </si>
  <si>
    <t>ОДФ.03</t>
  </si>
  <si>
    <t xml:space="preserve"> Методологія і методи філологічних досліджень </t>
  </si>
  <si>
    <t>Методологія і методи лінгвістичних досліджень</t>
  </si>
  <si>
    <t>Методологія і методи літературознавих досліджень</t>
  </si>
  <si>
    <t>ОДФ.04</t>
  </si>
  <si>
    <t>Художня майстерність письменника</t>
  </si>
  <si>
    <t xml:space="preserve">Психологія творчості </t>
  </si>
  <si>
    <t>Теорія і практика літературної творчості</t>
  </si>
  <si>
    <t>Інтертекстуальність у художній словесності</t>
  </si>
  <si>
    <t>ОДФ.05</t>
  </si>
  <si>
    <t>Теорія та історія сучасного літературного процесу</t>
  </si>
  <si>
    <t>Історія української літератури ХХ –  початку ХХІ століття</t>
  </si>
  <si>
    <t>Літературна критика ХХ– ХХІ століть: основні тенденції і постаті</t>
  </si>
  <si>
    <t>Історія світової літератури кінця XX – XXI ст. в компаративному аспекті</t>
  </si>
  <si>
    <t>Новітні теоретико-літературні школи</t>
  </si>
  <si>
    <t>ОДФ.06</t>
  </si>
  <si>
    <t>Функціональна поетика і семіотика тексту</t>
  </si>
  <si>
    <t>Теорія поетичної мови</t>
  </si>
  <si>
    <t>Теорія віршування</t>
  </si>
  <si>
    <t>Жанрово-стильові моделі сучасної української літератури</t>
  </si>
  <si>
    <t>Міф як ядро художньої словесності</t>
  </si>
  <si>
    <t>ОДФ.07</t>
  </si>
  <si>
    <t>Творчий семінар</t>
  </si>
  <si>
    <t>Творчий семінар: поезія</t>
  </si>
  <si>
    <t xml:space="preserve">Творчий семінар: драматургія </t>
  </si>
  <si>
    <t>ОДФ.08</t>
  </si>
  <si>
    <t xml:space="preserve">2. Практика </t>
  </si>
  <si>
    <t>ОП.01</t>
  </si>
  <si>
    <t>Виробнича: творчі майстерні (безвідривна)</t>
  </si>
  <si>
    <t>ОП.02</t>
  </si>
  <si>
    <t>Переддипломна (літературознавча)</t>
  </si>
  <si>
    <t>3. Атестація</t>
  </si>
  <si>
    <t>ОА.01</t>
  </si>
  <si>
    <t>Разом за обов'язковою частиною</t>
  </si>
  <si>
    <t>ІІ.    Вибіркова частина</t>
  </si>
  <si>
    <t xml:space="preserve">4.1. Спеціалізований блок  "Літературно-мистецькі медійні проєкти" </t>
  </si>
  <si>
    <t>ВДС.1.01</t>
  </si>
  <si>
    <t>Сучасні  аудіовізуальні літературні формати: технологія і промоція</t>
  </si>
  <si>
    <t>Практикум зі створення конвергентних літературних проєктів</t>
  </si>
  <si>
    <t>Практикум сценарної майстерності</t>
  </si>
  <si>
    <t>ВДС.1.02</t>
  </si>
  <si>
    <t>Мережева література в медіакультурі</t>
  </si>
  <si>
    <t>ВДС.1.03</t>
  </si>
  <si>
    <t>Майстерня медіатексту</t>
  </si>
  <si>
    <t>Майстерня театральної та кінокритики</t>
  </si>
  <si>
    <t>Практикум із медіакритики</t>
  </si>
  <si>
    <t>ВДС.1.04</t>
  </si>
  <si>
    <t>Експертний практикум</t>
  </si>
  <si>
    <t>Разом за вибірковою частиною</t>
  </si>
  <si>
    <t>4.2. Спеціалізований блок "Літературно-мистецький менеджмент"</t>
  </si>
  <si>
    <t>ВДС.2.01</t>
  </si>
  <si>
    <t>Менеджмент творчості</t>
  </si>
  <si>
    <t>ВДС.2.02</t>
  </si>
  <si>
    <t>Сучасні літературні агенції</t>
  </si>
  <si>
    <t>ВДС.2.03</t>
  </si>
  <si>
    <t xml:space="preserve">Практикум з літературного менеджменту: </t>
  </si>
  <si>
    <t>Стратегії успіху в літературному процесі</t>
  </si>
  <si>
    <t>Літературно-мистецькі виставки, конкурси й фестивалі</t>
  </si>
  <si>
    <t>ВДС.2.04</t>
  </si>
  <si>
    <t>4.3. Спеціалізований блок "Терапевтичне письмо"</t>
  </si>
  <si>
    <t>ВДС.3.01</t>
  </si>
  <si>
    <t>Казкотерапія</t>
  </si>
  <si>
    <t>ВДС.3.02</t>
  </si>
  <si>
    <t>Психодрама</t>
  </si>
  <si>
    <t>ВДС.3.03</t>
  </si>
  <si>
    <t>Сторітелінг</t>
  </si>
  <si>
    <t>ВДС.3.04</t>
  </si>
  <si>
    <t>Практикум з бібліотерапії</t>
  </si>
  <si>
    <t>ВДС.4</t>
  </si>
  <si>
    <t>***</t>
  </si>
  <si>
    <t>Разом за навчальним планом</t>
  </si>
  <si>
    <t>Зведена таблиця</t>
  </si>
  <si>
    <t>1 сем</t>
  </si>
  <si>
    <t>2 сем</t>
  </si>
  <si>
    <t>3 сем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</si>
  <si>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</si>
  <si>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</si>
  <si>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</si>
  <si>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</si>
  <si>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Виробничі практики, тижнів</t>
  </si>
  <si>
    <t>Переддипломна практика, тижнів</t>
  </si>
  <si>
    <t>Підготовка (написання) магістерської роботи, тижнів</t>
  </si>
  <si>
    <t>Підсумкова атестація, тижнів</t>
  </si>
  <si>
    <t>Навчальний план складено у відповідності до затвердженого стандарту вищої освіти за спеціальністю 035 "Філологія"</t>
  </si>
  <si>
    <t>для другого (магістерського) рівня вищої освіти (наказ МОН України від 20.06.2019 р. № 871)</t>
  </si>
  <si>
    <t>Затверджено на засіданні Вченої ради  Факультету української філології, культури і мистецтва</t>
  </si>
  <si>
    <t>НМЦ стандартизації та якості освіти</t>
  </si>
  <si>
    <t>Голова Вченої ради, декан Факультету _____________________ Ірина РУСНАК</t>
  </si>
  <si>
    <t>Творчий семінар: літературна критика й читацький відгук</t>
  </si>
  <si>
    <t>Практикум з літературного кураторства</t>
  </si>
  <si>
    <t>4.4. Спеціалізований блок "Літературний дискурс аудіовізуальних мистецтв"</t>
  </si>
  <si>
    <t>ВДС.4.01</t>
  </si>
  <si>
    <t>Майстерня зі сценаристики</t>
  </si>
  <si>
    <t>ВДС.4.02</t>
  </si>
  <si>
    <t>Майстерня сторітелінгу і промоції аудіовізуальних проєктів</t>
  </si>
  <si>
    <t>ВДС.4.03</t>
  </si>
  <si>
    <t>Майстерня з драматургії</t>
  </si>
  <si>
    <t>Спецкурс із кінодраматургії</t>
  </si>
  <si>
    <t>Спецкурс “Драматургія аудіовізуального твору”</t>
  </si>
  <si>
    <t>ВДС.4.04</t>
  </si>
  <si>
    <t>Практикум зі сценаристики екранних видовищ</t>
  </si>
  <si>
    <t>Київського столичного університету імені Бориса Грінченка</t>
  </si>
  <si>
    <r>
      <t xml:space="preserve">(зі змінами від 25.04.2024 р. </t>
    </r>
    <r>
      <rPr>
        <sz val="14"/>
        <color rgb="FFFF0000"/>
        <rFont val="Calibri"/>
        <family val="2"/>
        <charset val="204"/>
      </rPr>
      <t>протокол № __)</t>
    </r>
  </si>
  <si>
    <t>Гарант освітньої програми __________________ Тетяна ВІРЧЕНКО</t>
  </si>
  <si>
    <t>(зі змінами від 25.04.2019 р. протокол № 4)</t>
  </si>
  <si>
    <t>(зі змінами від 27.04.2020 р. протокол №3)</t>
  </si>
  <si>
    <t>"____" _____ 2024 р. __________________Євген АНТИПІН</t>
  </si>
  <si>
    <t>Київського університету імені Бориса Грінченка</t>
  </si>
  <si>
    <t>Затверджено</t>
  </si>
  <si>
    <t>Голова Вченої ради</t>
  </si>
  <si>
    <t>Київський столичний університет імені Бориса Грінченка</t>
  </si>
  <si>
    <t>Творчий семінар: проза</t>
  </si>
  <si>
    <r>
      <t xml:space="preserve">4.4. Вибір з каталогу курсів </t>
    </r>
    <r>
      <rPr>
        <b/>
        <sz val="12"/>
        <color indexed="8"/>
        <rFont val="Calibri"/>
        <family val="2"/>
        <charset val="204"/>
      </rPr>
      <t>(студент обирає дисципліни на відповідну кількість кредитів)</t>
    </r>
  </si>
  <si>
    <t>Виконання та захист кваліфікаційної магістерської роботи</t>
  </si>
  <si>
    <t>Погоджено</t>
  </si>
  <si>
    <r>
      <t xml:space="preserve">Протокол №  </t>
    </r>
    <r>
      <rPr>
        <sz val="14"/>
        <rFont val="Calibri"/>
        <family val="2"/>
        <charset val="204"/>
      </rPr>
      <t>____ від "____" березня 2024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</si>
</sst>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Calibri"/>
      <family val="2"/>
      <charset val="204"/>
    </font>
    <font>
      <b/>
      <i/>
      <sz val="16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i/>
      <sz val="14"/>
      <color theme="1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  <font>
      <sz val="16"/>
      <color rgb="FFFF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u/>
      <sz val="18"/>
      <color theme="1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rgb="FF0000FF"/>
      <name val="Calibri"/>
      <family val="2"/>
      <charset val="204"/>
    </font>
    <font>
      <i/>
      <sz val="10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color theme="1"/>
      <name val="Arimo"/>
    </font>
    <font>
      <b/>
      <sz val="13"/>
      <color theme="1"/>
      <name val="Calibri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9"/>
      <color theme="1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i/>
      <sz val="16"/>
      <color rgb="FF000000"/>
      <name val="Calibri"/>
      <family val="2"/>
      <charset val="204"/>
    </font>
    <font>
      <b/>
      <u/>
      <sz val="16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name val="Calibri"/>
      <family val="2"/>
      <charset val="204"/>
    </font>
    <font>
      <sz val="10"/>
      <name val="Times New Roman Cyr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1"/>
      <color rgb="FF7030A0"/>
      <name val="Calibri"/>
      <family val="2"/>
      <charset val="204"/>
    </font>
    <font>
      <sz val="12"/>
      <color indexed="8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b/>
      <i/>
      <sz val="16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i/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99CC00"/>
        <bgColor rgb="FF99CC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CCCCFF"/>
        <bgColor rgb="FFCCCCFF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7" fillId="0" borderId="81"/>
    <xf numFmtId="0" fontId="56" fillId="0" borderId="81"/>
  </cellStyleXfs>
  <cellXfs count="908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/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0" xfId="0" applyFont="1" applyAlignme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" fillId="0" borderId="0" xfId="0" applyFont="1" applyAlignment="1">
      <alignment vertical="center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textRotation="90" wrapText="1"/>
    </xf>
    <xf numFmtId="0" fontId="21" fillId="0" borderId="47" xfId="0" applyFont="1" applyBorder="1" applyAlignment="1">
      <alignment horizontal="center" vertical="center" textRotation="90" wrapText="1"/>
    </xf>
    <xf numFmtId="0" fontId="21" fillId="0" borderId="46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2" fillId="0" borderId="4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vertical="center"/>
    </xf>
    <xf numFmtId="0" fontId="5" fillId="0" borderId="49" xfId="0" applyFont="1" applyBorder="1" applyAlignment="1">
      <alignment horizontal="left" vertical="center"/>
    </xf>
    <xf numFmtId="9" fontId="1" fillId="0" borderId="49" xfId="0" applyNumberFormat="1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19" fillId="0" borderId="51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9" fontId="21" fillId="0" borderId="5" xfId="0" applyNumberFormat="1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5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 wrapText="1"/>
    </xf>
    <xf numFmtId="0" fontId="18" fillId="0" borderId="5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8" fillId="0" borderId="51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/>
    </xf>
    <xf numFmtId="0" fontId="18" fillId="0" borderId="53" xfId="0" applyFont="1" applyBorder="1" applyAlignment="1">
      <alignment vertical="center"/>
    </xf>
    <xf numFmtId="1" fontId="18" fillId="0" borderId="6" xfId="0" applyNumberFormat="1" applyFont="1" applyBorder="1" applyAlignment="1">
      <alignment vertical="center"/>
    </xf>
    <xf numFmtId="0" fontId="18" fillId="0" borderId="54" xfId="0" applyFont="1" applyBorder="1" applyAlignment="1">
      <alignment vertical="center"/>
    </xf>
    <xf numFmtId="1" fontId="18" fillId="0" borderId="51" xfId="0" applyNumberFormat="1" applyFont="1" applyBorder="1" applyAlignment="1">
      <alignment vertical="center"/>
    </xf>
    <xf numFmtId="1" fontId="1" fillId="0" borderId="6" xfId="0" applyNumberFormat="1" applyFont="1" applyBorder="1" applyAlignment="1">
      <alignment vertical="center"/>
    </xf>
    <xf numFmtId="1" fontId="1" fillId="0" borderId="52" xfId="0" applyNumberFormat="1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21" fillId="0" borderId="7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1" fontId="19" fillId="0" borderId="7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1" fontId="19" fillId="0" borderId="34" xfId="0" applyNumberFormat="1" applyFont="1" applyBorder="1" applyAlignment="1">
      <alignment vertical="center"/>
    </xf>
    <xf numFmtId="1" fontId="21" fillId="0" borderId="7" xfId="0" applyNumberFormat="1" applyFont="1" applyBorder="1" applyAlignment="1">
      <alignment vertical="center"/>
    </xf>
    <xf numFmtId="1" fontId="21" fillId="0" borderId="35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24" fillId="0" borderId="34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18" fillId="0" borderId="4" xfId="0" applyFont="1" applyBorder="1" applyAlignment="1">
      <alignment vertical="center"/>
    </xf>
    <xf numFmtId="1" fontId="18" fillId="0" borderId="7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1" fontId="18" fillId="0" borderId="34" xfId="0" applyNumberFormat="1" applyFont="1" applyBorder="1" applyAlignment="1">
      <alignment vertical="center"/>
    </xf>
    <xf numFmtId="1" fontId="1" fillId="0" borderId="7" xfId="0" applyNumberFormat="1" applyFont="1" applyBorder="1" applyAlignment="1">
      <alignment vertical="center"/>
    </xf>
    <xf numFmtId="1" fontId="1" fillId="0" borderId="35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55" xfId="0" applyFont="1" applyBorder="1" applyAlignment="1">
      <alignment vertical="center"/>
    </xf>
    <xf numFmtId="1" fontId="18" fillId="0" borderId="1" xfId="0" applyNumberFormat="1" applyFont="1" applyBorder="1" applyAlignment="1">
      <alignment vertical="center"/>
    </xf>
    <xf numFmtId="0" fontId="18" fillId="0" borderId="56" xfId="0" applyFont="1" applyBorder="1" applyAlignment="1">
      <alignment vertical="center"/>
    </xf>
    <xf numFmtId="1" fontId="18" fillId="0" borderId="5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1" fillId="0" borderId="31" xfId="0" applyNumberFormat="1" applyFont="1" applyBorder="1" applyAlignment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23" fillId="5" borderId="57" xfId="0" applyFont="1" applyFill="1" applyBorder="1" applyAlignment="1">
      <alignment vertical="center" wrapText="1"/>
    </xf>
    <xf numFmtId="0" fontId="1" fillId="5" borderId="57" xfId="0" applyFont="1" applyFill="1" applyBorder="1" applyAlignment="1">
      <alignment vertical="center" wrapText="1"/>
    </xf>
    <xf numFmtId="0" fontId="1" fillId="5" borderId="57" xfId="0" applyFont="1" applyFill="1" applyBorder="1" applyAlignment="1">
      <alignment vertical="center"/>
    </xf>
    <xf numFmtId="0" fontId="24" fillId="5" borderId="57" xfId="0" applyFont="1" applyFill="1" applyBorder="1" applyAlignment="1">
      <alignment vertical="center"/>
    </xf>
    <xf numFmtId="0" fontId="19" fillId="5" borderId="57" xfId="0" applyFont="1" applyFill="1" applyBorder="1" applyAlignment="1">
      <alignment vertical="center"/>
    </xf>
    <xf numFmtId="0" fontId="18" fillId="5" borderId="57" xfId="0" applyFont="1" applyFill="1" applyBorder="1" applyAlignment="1">
      <alignment vertical="center"/>
    </xf>
    <xf numFmtId="1" fontId="18" fillId="5" borderId="57" xfId="0" applyNumberFormat="1" applyFont="1" applyFill="1" applyBorder="1" applyAlignment="1">
      <alignment vertical="center"/>
    </xf>
    <xf numFmtId="1" fontId="1" fillId="5" borderId="57" xfId="0" applyNumberFormat="1" applyFont="1" applyFill="1" applyBorder="1" applyAlignment="1">
      <alignment vertical="center"/>
    </xf>
    <xf numFmtId="1" fontId="1" fillId="5" borderId="44" xfId="0" applyNumberFormat="1" applyFont="1" applyFill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18" fillId="0" borderId="58" xfId="0" applyFont="1" applyBorder="1" applyAlignment="1">
      <alignment vertical="center"/>
    </xf>
    <xf numFmtId="1" fontId="18" fillId="0" borderId="49" xfId="0" applyNumberFormat="1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1" fontId="18" fillId="0" borderId="59" xfId="0" applyNumberFormat="1" applyFont="1" applyBorder="1" applyAlignment="1">
      <alignment vertical="center"/>
    </xf>
    <xf numFmtId="1" fontId="1" fillId="0" borderId="49" xfId="0" applyNumberFormat="1" applyFont="1" applyBorder="1" applyAlignment="1">
      <alignment vertical="center"/>
    </xf>
    <xf numFmtId="1" fontId="1" fillId="0" borderId="60" xfId="0" applyNumberFormat="1" applyFont="1" applyBorder="1" applyAlignment="1">
      <alignment vertical="center"/>
    </xf>
    <xf numFmtId="0" fontId="21" fillId="0" borderId="6" xfId="0" applyFont="1" applyBorder="1" applyAlignment="1">
      <alignment horizontal="center" vertical="center" wrapText="1"/>
    </xf>
    <xf numFmtId="0" fontId="19" fillId="0" borderId="61" xfId="0" applyFont="1" applyBorder="1" applyAlignment="1">
      <alignment vertical="center"/>
    </xf>
    <xf numFmtId="0" fontId="19" fillId="0" borderId="50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1" fontId="19" fillId="0" borderId="6" xfId="0" applyNumberFormat="1" applyFont="1" applyBorder="1" applyAlignment="1">
      <alignment vertical="center"/>
    </xf>
    <xf numFmtId="0" fontId="19" fillId="0" borderId="54" xfId="0" applyFont="1" applyBorder="1" applyAlignment="1">
      <alignment vertical="center"/>
    </xf>
    <xf numFmtId="1" fontId="19" fillId="0" borderId="51" xfId="0" applyNumberFormat="1" applyFont="1" applyBorder="1" applyAlignment="1">
      <alignment vertical="center"/>
    </xf>
    <xf numFmtId="1" fontId="21" fillId="0" borderId="6" xfId="0" applyNumberFormat="1" applyFont="1" applyBorder="1" applyAlignment="1">
      <alignment vertical="center"/>
    </xf>
    <xf numFmtId="1" fontId="21" fillId="0" borderId="52" xfId="0" applyNumberFormat="1" applyFont="1" applyBorder="1" applyAlignment="1">
      <alignment vertical="center"/>
    </xf>
    <xf numFmtId="0" fontId="1" fillId="6" borderId="49" xfId="0" applyFont="1" applyFill="1" applyBorder="1" applyAlignment="1">
      <alignment horizontal="center" vertical="center" wrapText="1"/>
    </xf>
    <xf numFmtId="0" fontId="23" fillId="6" borderId="49" xfId="0" applyFont="1" applyFill="1" applyBorder="1" applyAlignment="1">
      <alignment vertical="center" wrapText="1"/>
    </xf>
    <xf numFmtId="0" fontId="1" fillId="6" borderId="49" xfId="0" applyFont="1" applyFill="1" applyBorder="1" applyAlignment="1">
      <alignment vertical="center" wrapText="1"/>
    </xf>
    <xf numFmtId="0" fontId="1" fillId="6" borderId="49" xfId="0" applyFont="1" applyFill="1" applyBorder="1" applyAlignment="1">
      <alignment vertical="center"/>
    </xf>
    <xf numFmtId="0" fontId="24" fillId="6" borderId="49" xfId="0" applyFont="1" applyFill="1" applyBorder="1" applyAlignment="1">
      <alignment vertical="center"/>
    </xf>
    <xf numFmtId="0" fontId="19" fillId="6" borderId="49" xfId="0" applyFont="1" applyFill="1" applyBorder="1" applyAlignment="1">
      <alignment vertical="center"/>
    </xf>
    <xf numFmtId="0" fontId="18" fillId="6" borderId="49" xfId="0" applyFont="1" applyFill="1" applyBorder="1" applyAlignment="1">
      <alignment vertical="center"/>
    </xf>
    <xf numFmtId="1" fontId="18" fillId="6" borderId="49" xfId="0" applyNumberFormat="1" applyFont="1" applyFill="1" applyBorder="1" applyAlignment="1">
      <alignment vertical="center"/>
    </xf>
    <xf numFmtId="1" fontId="1" fillId="6" borderId="49" xfId="0" applyNumberFormat="1" applyFont="1" applyFill="1" applyBorder="1" applyAlignment="1">
      <alignment vertical="center"/>
    </xf>
    <xf numFmtId="1" fontId="1" fillId="6" borderId="60" xfId="0" applyNumberFormat="1" applyFont="1" applyFill="1" applyBorder="1" applyAlignment="1">
      <alignment vertical="center"/>
    </xf>
    <xf numFmtId="0" fontId="21" fillId="2" borderId="62" xfId="0" applyFont="1" applyFill="1" applyBorder="1" applyAlignment="1">
      <alignment horizontal="center" vertical="center" wrapText="1"/>
    </xf>
    <xf numFmtId="0" fontId="21" fillId="2" borderId="62" xfId="0" applyFont="1" applyFill="1" applyBorder="1" applyAlignment="1">
      <alignment vertical="center" wrapText="1"/>
    </xf>
    <xf numFmtId="0" fontId="21" fillId="2" borderId="62" xfId="0" applyFont="1" applyFill="1" applyBorder="1" applyAlignment="1">
      <alignment vertical="center"/>
    </xf>
    <xf numFmtId="0" fontId="25" fillId="2" borderId="62" xfId="0" applyFont="1" applyFill="1" applyBorder="1" applyAlignment="1">
      <alignment vertical="center"/>
    </xf>
    <xf numFmtId="0" fontId="19" fillId="2" borderId="62" xfId="0" applyFont="1" applyFill="1" applyBorder="1" applyAlignment="1">
      <alignment vertical="center"/>
    </xf>
    <xf numFmtId="1" fontId="19" fillId="2" borderId="62" xfId="0" applyNumberFormat="1" applyFont="1" applyFill="1" applyBorder="1" applyAlignment="1">
      <alignment vertical="center"/>
    </xf>
    <xf numFmtId="1" fontId="21" fillId="2" borderId="62" xfId="0" applyNumberFormat="1" applyFont="1" applyFill="1" applyBorder="1" applyAlignment="1">
      <alignment vertical="center"/>
    </xf>
    <xf numFmtId="1" fontId="21" fillId="2" borderId="5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24" fillId="0" borderId="52" xfId="0" applyFont="1" applyBorder="1" applyAlignment="1">
      <alignment horizontal="left" vertical="center"/>
    </xf>
    <xf numFmtId="0" fontId="18" fillId="2" borderId="63" xfId="0" applyFont="1" applyFill="1" applyBorder="1" applyAlignment="1">
      <alignment vertical="center"/>
    </xf>
    <xf numFmtId="1" fontId="18" fillId="2" borderId="9" xfId="0" applyNumberFormat="1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1" fontId="1" fillId="2" borderId="9" xfId="0" applyNumberFormat="1" applyFont="1" applyFill="1" applyBorder="1" applyAlignment="1">
      <alignment vertical="center"/>
    </xf>
    <xf numFmtId="1" fontId="1" fillId="2" borderId="64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left" vertical="center"/>
    </xf>
    <xf numFmtId="0" fontId="18" fillId="2" borderId="34" xfId="0" applyFont="1" applyFill="1" applyBorder="1" applyAlignment="1">
      <alignment vertical="center"/>
    </xf>
    <xf numFmtId="1" fontId="18" fillId="2" borderId="7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vertical="center"/>
    </xf>
    <xf numFmtId="1" fontId="1" fillId="2" borderId="35" xfId="0" applyNumberFormat="1" applyFont="1" applyFill="1" applyBorder="1" applyAlignment="1">
      <alignment vertical="center"/>
    </xf>
    <xf numFmtId="0" fontId="18" fillId="0" borderId="35" xfId="0" applyFont="1" applyBorder="1" applyAlignment="1">
      <alignment horizontal="left" vertical="center"/>
    </xf>
    <xf numFmtId="0" fontId="18" fillId="0" borderId="7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18" fillId="0" borderId="30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8" fillId="0" borderId="62" xfId="0" applyFont="1" applyBorder="1" applyAlignment="1">
      <alignment horizontal="left" vertical="center"/>
    </xf>
    <xf numFmtId="0" fontId="1" fillId="0" borderId="57" xfId="0" applyFont="1" applyBorder="1" applyAlignment="1">
      <alignment vertical="center"/>
    </xf>
    <xf numFmtId="0" fontId="18" fillId="0" borderId="57" xfId="0" applyFont="1" applyBorder="1" applyAlignment="1">
      <alignment horizontal="left" vertical="center"/>
    </xf>
    <xf numFmtId="0" fontId="18" fillId="0" borderId="57" xfId="0" applyFont="1" applyBorder="1" applyAlignment="1">
      <alignment vertical="center"/>
    </xf>
    <xf numFmtId="1" fontId="18" fillId="0" borderId="57" xfId="0" applyNumberFormat="1" applyFont="1" applyBorder="1" applyAlignment="1">
      <alignment vertical="center"/>
    </xf>
    <xf numFmtId="1" fontId="18" fillId="0" borderId="30" xfId="0" applyNumberFormat="1" applyFont="1" applyBorder="1" applyAlignment="1">
      <alignment vertical="center"/>
    </xf>
    <xf numFmtId="0" fontId="19" fillId="0" borderId="62" xfId="0" applyFont="1" applyBorder="1" applyAlignment="1">
      <alignment horizontal="right" vertical="center"/>
    </xf>
    <xf numFmtId="0" fontId="19" fillId="0" borderId="55" xfId="0" applyFont="1" applyBorder="1" applyAlignment="1">
      <alignment vertical="center"/>
    </xf>
    <xf numFmtId="1" fontId="19" fillId="0" borderId="1" xfId="0" applyNumberFormat="1" applyFont="1" applyBorder="1" applyAlignment="1">
      <alignment vertical="center"/>
    </xf>
    <xf numFmtId="0" fontId="18" fillId="0" borderId="62" xfId="0" applyFont="1" applyBorder="1" applyAlignment="1">
      <alignment horizontal="right" vertical="center"/>
    </xf>
    <xf numFmtId="0" fontId="26" fillId="6" borderId="65" xfId="0" applyFont="1" applyFill="1" applyBorder="1" applyAlignment="1">
      <alignment vertical="center"/>
    </xf>
    <xf numFmtId="0" fontId="1" fillId="6" borderId="65" xfId="0" applyFont="1" applyFill="1" applyBorder="1" applyAlignment="1">
      <alignment vertical="center"/>
    </xf>
    <xf numFmtId="0" fontId="18" fillId="6" borderId="65" xfId="0" applyFont="1" applyFill="1" applyBorder="1" applyAlignment="1">
      <alignment vertical="center"/>
    </xf>
    <xf numFmtId="0" fontId="18" fillId="6" borderId="66" xfId="0" applyFont="1" applyFill="1" applyBorder="1" applyAlignment="1">
      <alignment vertical="center"/>
    </xf>
    <xf numFmtId="0" fontId="18" fillId="6" borderId="67" xfId="0" applyFont="1" applyFill="1" applyBorder="1" applyAlignment="1">
      <alignment vertical="center"/>
    </xf>
    <xf numFmtId="1" fontId="18" fillId="6" borderId="59" xfId="0" applyNumberFormat="1" applyFont="1" applyFill="1" applyBorder="1" applyAlignment="1">
      <alignment vertical="center"/>
    </xf>
    <xf numFmtId="0" fontId="21" fillId="5" borderId="9" xfId="0" applyFont="1" applyFill="1" applyBorder="1" applyAlignment="1">
      <alignment vertical="center" wrapText="1"/>
    </xf>
    <xf numFmtId="0" fontId="27" fillId="5" borderId="68" xfId="0" applyFont="1" applyFill="1" applyBorder="1" applyAlignment="1">
      <alignment horizontal="right" vertical="center" wrapText="1"/>
    </xf>
    <xf numFmtId="1" fontId="19" fillId="5" borderId="9" xfId="0" applyNumberFormat="1" applyFont="1" applyFill="1" applyBorder="1" applyAlignment="1">
      <alignment vertical="center"/>
    </xf>
    <xf numFmtId="1" fontId="19" fillId="5" borderId="69" xfId="0" applyNumberFormat="1" applyFont="1" applyFill="1" applyBorder="1" applyAlignment="1">
      <alignment vertical="center"/>
    </xf>
    <xf numFmtId="1" fontId="19" fillId="5" borderId="70" xfId="0" applyNumberFormat="1" applyFont="1" applyFill="1" applyBorder="1" applyAlignment="1">
      <alignment vertical="center"/>
    </xf>
    <xf numFmtId="164" fontId="19" fillId="5" borderId="71" xfId="0" applyNumberFormat="1" applyFont="1" applyFill="1" applyBorder="1" applyAlignment="1">
      <alignment vertical="center"/>
    </xf>
    <xf numFmtId="0" fontId="19" fillId="5" borderId="68" xfId="0" applyFont="1" applyFill="1" applyBorder="1" applyAlignment="1">
      <alignment vertical="center"/>
    </xf>
    <xf numFmtId="1" fontId="19" fillId="5" borderId="72" xfId="0" applyNumberFormat="1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8" fillId="2" borderId="61" xfId="0" applyFont="1" applyFill="1" applyBorder="1" applyAlignment="1">
      <alignment horizontal="left" vertical="center" wrapText="1"/>
    </xf>
    <xf numFmtId="0" fontId="15" fillId="0" borderId="62" xfId="0" applyFont="1" applyBorder="1" applyAlignment="1">
      <alignment vertical="center"/>
    </xf>
    <xf numFmtId="0" fontId="18" fillId="0" borderId="62" xfId="0" applyFont="1" applyBorder="1" applyAlignment="1">
      <alignment vertical="center"/>
    </xf>
    <xf numFmtId="1" fontId="18" fillId="0" borderId="62" xfId="0" applyNumberFormat="1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1" fontId="18" fillId="0" borderId="61" xfId="0" applyNumberFormat="1" applyFont="1" applyBorder="1" applyAlignment="1">
      <alignment vertical="center"/>
    </xf>
    <xf numFmtId="1" fontId="1" fillId="0" borderId="62" xfId="0" applyNumberFormat="1" applyFont="1" applyBorder="1" applyAlignment="1">
      <alignment vertical="center"/>
    </xf>
    <xf numFmtId="1" fontId="1" fillId="0" borderId="50" xfId="0" applyNumberFormat="1" applyFont="1" applyBorder="1" applyAlignment="1">
      <alignment vertical="center"/>
    </xf>
    <xf numFmtId="0" fontId="28" fillId="2" borderId="34" xfId="0" applyFont="1" applyFill="1" applyBorder="1" applyAlignment="1">
      <alignment horizontal="left" vertical="center"/>
    </xf>
    <xf numFmtId="0" fontId="18" fillId="0" borderId="35" xfId="0" applyFont="1" applyBorder="1" applyAlignment="1">
      <alignment vertical="center"/>
    </xf>
    <xf numFmtId="0" fontId="26" fillId="0" borderId="3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1" fontId="18" fillId="0" borderId="22" xfId="0" applyNumberFormat="1" applyFont="1" applyBorder="1" applyAlignment="1">
      <alignment vertical="center"/>
    </xf>
    <xf numFmtId="1" fontId="18" fillId="0" borderId="5" xfId="0" applyNumberFormat="1" applyFont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1" fontId="1" fillId="0" borderId="23" xfId="0" applyNumberFormat="1" applyFont="1" applyBorder="1" applyAlignment="1">
      <alignment vertical="center"/>
    </xf>
    <xf numFmtId="0" fontId="1" fillId="5" borderId="67" xfId="0" applyFont="1" applyFill="1" applyBorder="1" applyAlignment="1">
      <alignment horizontal="center" vertical="center" wrapText="1"/>
    </xf>
    <xf numFmtId="0" fontId="26" fillId="5" borderId="66" xfId="0" applyFont="1" applyFill="1" applyBorder="1" applyAlignment="1">
      <alignment horizontal="left" vertical="center" wrapText="1"/>
    </xf>
    <xf numFmtId="0" fontId="15" fillId="5" borderId="49" xfId="0" applyFont="1" applyFill="1" applyBorder="1" applyAlignment="1">
      <alignment vertical="center"/>
    </xf>
    <xf numFmtId="0" fontId="18" fillId="5" borderId="66" xfId="0" applyFont="1" applyFill="1" applyBorder="1" applyAlignment="1">
      <alignment vertical="center"/>
    </xf>
    <xf numFmtId="0" fontId="19" fillId="5" borderId="67" xfId="0" applyFont="1" applyFill="1" applyBorder="1" applyAlignment="1">
      <alignment vertical="center"/>
    </xf>
    <xf numFmtId="1" fontId="18" fillId="5" borderId="49" xfId="0" applyNumberFormat="1" applyFont="1" applyFill="1" applyBorder="1" applyAlignment="1">
      <alignment vertical="center"/>
    </xf>
    <xf numFmtId="0" fontId="18" fillId="5" borderId="67" xfId="0" applyFont="1" applyFill="1" applyBorder="1" applyAlignment="1">
      <alignment vertical="center"/>
    </xf>
    <xf numFmtId="1" fontId="18" fillId="5" borderId="59" xfId="0" applyNumberFormat="1" applyFont="1" applyFill="1" applyBorder="1" applyAlignment="1">
      <alignment vertical="center"/>
    </xf>
    <xf numFmtId="1" fontId="1" fillId="5" borderId="49" xfId="0" applyNumberFormat="1" applyFont="1" applyFill="1" applyBorder="1" applyAlignment="1">
      <alignment vertical="center"/>
    </xf>
    <xf numFmtId="1" fontId="1" fillId="5" borderId="60" xfId="0" applyNumberFormat="1" applyFont="1" applyFill="1" applyBorder="1" applyAlignment="1">
      <alignment vertical="center"/>
    </xf>
    <xf numFmtId="0" fontId="29" fillId="5" borderId="9" xfId="0" applyFont="1" applyFill="1" applyBorder="1" applyAlignment="1">
      <alignment vertical="center" wrapText="1"/>
    </xf>
    <xf numFmtId="0" fontId="27" fillId="5" borderId="9" xfId="0" applyFont="1" applyFill="1" applyBorder="1" applyAlignment="1">
      <alignment horizontal="right" vertical="center" wrapText="1"/>
    </xf>
    <xf numFmtId="1" fontId="29" fillId="5" borderId="9" xfId="0" applyNumberFormat="1" applyFont="1" applyFill="1" applyBorder="1" applyAlignment="1">
      <alignment vertical="center"/>
    </xf>
    <xf numFmtId="1" fontId="29" fillId="5" borderId="69" xfId="0" applyNumberFormat="1" applyFont="1" applyFill="1" applyBorder="1" applyAlignment="1">
      <alignment vertical="center"/>
    </xf>
    <xf numFmtId="1" fontId="29" fillId="5" borderId="70" xfId="0" applyNumberFormat="1" applyFont="1" applyFill="1" applyBorder="1" applyAlignment="1">
      <alignment vertical="center"/>
    </xf>
    <xf numFmtId="164" fontId="29" fillId="5" borderId="71" xfId="0" applyNumberFormat="1" applyFont="1" applyFill="1" applyBorder="1" applyAlignment="1">
      <alignment vertical="center"/>
    </xf>
    <xf numFmtId="0" fontId="29" fillId="5" borderId="68" xfId="0" applyFont="1" applyFill="1" applyBorder="1" applyAlignment="1">
      <alignment vertical="center"/>
    </xf>
    <xf numFmtId="1" fontId="29" fillId="5" borderId="72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49" fontId="18" fillId="0" borderId="7" xfId="0" applyNumberFormat="1" applyFont="1" applyBorder="1" applyAlignment="1">
      <alignment vertical="center" wrapText="1"/>
    </xf>
    <xf numFmtId="0" fontId="26" fillId="7" borderId="73" xfId="0" applyFont="1" applyFill="1" applyBorder="1" applyAlignment="1">
      <alignment horizontal="left" vertical="center" wrapText="1"/>
    </xf>
    <xf numFmtId="0" fontId="18" fillId="0" borderId="61" xfId="0" applyFont="1" applyBorder="1" applyAlignment="1">
      <alignment vertical="center"/>
    </xf>
    <xf numFmtId="0" fontId="18" fillId="0" borderId="74" xfId="0" applyFont="1" applyBorder="1" applyAlignment="1">
      <alignment vertical="center"/>
    </xf>
    <xf numFmtId="49" fontId="18" fillId="0" borderId="2" xfId="0" applyNumberFormat="1" applyFont="1" applyBorder="1" applyAlignment="1">
      <alignment vertical="center" wrapText="1"/>
    </xf>
    <xf numFmtId="0" fontId="26" fillId="7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26" fillId="7" borderId="10" xfId="0" applyFont="1" applyFill="1" applyBorder="1" applyAlignment="1">
      <alignment horizontal="left" vertical="center" wrapText="1"/>
    </xf>
    <xf numFmtId="0" fontId="26" fillId="7" borderId="75" xfId="0" applyFont="1" applyFill="1" applyBorder="1" applyAlignment="1">
      <alignment horizontal="left" vertical="center" wrapText="1"/>
    </xf>
    <xf numFmtId="0" fontId="18" fillId="7" borderId="7" xfId="0" applyFont="1" applyFill="1" applyBorder="1" applyAlignment="1">
      <alignment horizontal="left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6" fillId="8" borderId="76" xfId="0" applyFont="1" applyFill="1" applyBorder="1" applyAlignment="1">
      <alignment horizontal="left" vertical="center" wrapText="1"/>
    </xf>
    <xf numFmtId="0" fontId="18" fillId="0" borderId="30" xfId="0" applyFont="1" applyBorder="1" applyAlignment="1">
      <alignment vertical="center"/>
    </xf>
    <xf numFmtId="0" fontId="26" fillId="0" borderId="2" xfId="0" applyFont="1" applyBorder="1" applyAlignment="1">
      <alignment horizontal="left" vertical="center" wrapText="1"/>
    </xf>
    <xf numFmtId="0" fontId="28" fillId="0" borderId="56" xfId="0" applyFont="1" applyBorder="1" applyAlignment="1">
      <alignment horizontal="left" vertical="center"/>
    </xf>
    <xf numFmtId="0" fontId="19" fillId="5" borderId="7" xfId="0" applyFont="1" applyFill="1" applyBorder="1" applyAlignment="1">
      <alignment vertical="center" wrapText="1"/>
    </xf>
    <xf numFmtId="0" fontId="27" fillId="5" borderId="7" xfId="0" applyFont="1" applyFill="1" applyBorder="1" applyAlignment="1">
      <alignment horizontal="right" vertical="center" wrapText="1"/>
    </xf>
    <xf numFmtId="1" fontId="19" fillId="5" borderId="7" xfId="0" applyNumberFormat="1" applyFont="1" applyFill="1" applyBorder="1" applyAlignment="1">
      <alignment vertical="center"/>
    </xf>
    <xf numFmtId="1" fontId="19" fillId="5" borderId="43" xfId="0" applyNumberFormat="1" applyFont="1" applyFill="1" applyBorder="1" applyAlignment="1">
      <alignment vertical="center"/>
    </xf>
    <xf numFmtId="1" fontId="19" fillId="5" borderId="44" xfId="0" applyNumberFormat="1" applyFont="1" applyFill="1" applyBorder="1" applyAlignment="1">
      <alignment vertical="center"/>
    </xf>
    <xf numFmtId="164" fontId="19" fillId="5" borderId="11" xfId="0" applyNumberFormat="1" applyFont="1" applyFill="1" applyBorder="1" applyAlignment="1">
      <alignment vertical="center"/>
    </xf>
    <xf numFmtId="1" fontId="19" fillId="5" borderId="77" xfId="0" applyNumberFormat="1" applyFont="1" applyFill="1" applyBorder="1" applyAlignment="1">
      <alignment vertical="center"/>
    </xf>
    <xf numFmtId="1" fontId="19" fillId="5" borderId="57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5" borderId="8" xfId="0" applyFont="1" applyFill="1" applyBorder="1" applyAlignment="1">
      <alignment vertical="center" wrapText="1"/>
    </xf>
    <xf numFmtId="0" fontId="27" fillId="5" borderId="8" xfId="0" applyFont="1" applyFill="1" applyBorder="1" applyAlignment="1">
      <alignment horizontal="right" vertical="center" wrapText="1"/>
    </xf>
    <xf numFmtId="1" fontId="19" fillId="5" borderId="8" xfId="0" applyNumberFormat="1" applyFont="1" applyFill="1" applyBorder="1" applyAlignment="1">
      <alignment vertical="center"/>
    </xf>
    <xf numFmtId="164" fontId="19" fillId="5" borderId="8" xfId="0" applyNumberFormat="1" applyFont="1" applyFill="1" applyBorder="1" applyAlignment="1">
      <alignment vertical="center"/>
    </xf>
    <xf numFmtId="1" fontId="19" fillId="5" borderId="7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9" fontId="18" fillId="2" borderId="7" xfId="0" applyNumberFormat="1" applyFont="1" applyFill="1" applyBorder="1" applyAlignment="1">
      <alignment vertical="center" wrapText="1"/>
    </xf>
    <xf numFmtId="0" fontId="26" fillId="9" borderId="73" xfId="0" applyFont="1" applyFill="1" applyBorder="1" applyAlignment="1">
      <alignment vertical="center"/>
    </xf>
    <xf numFmtId="0" fontId="1" fillId="9" borderId="7" xfId="0" applyFont="1" applyFill="1" applyBorder="1" applyAlignment="1">
      <alignment vertical="center" wrapText="1"/>
    </xf>
    <xf numFmtId="0" fontId="1" fillId="9" borderId="7" xfId="0" applyFont="1" applyFill="1" applyBorder="1" applyAlignment="1">
      <alignment vertical="center"/>
    </xf>
    <xf numFmtId="0" fontId="18" fillId="9" borderId="61" xfId="0" applyFont="1" applyFill="1" applyBorder="1" applyAlignment="1">
      <alignment vertical="center"/>
    </xf>
    <xf numFmtId="0" fontId="18" fillId="9" borderId="50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18" fillId="2" borderId="77" xfId="0" applyFont="1" applyFill="1" applyBorder="1" applyAlignment="1">
      <alignment vertical="center"/>
    </xf>
    <xf numFmtId="1" fontId="18" fillId="2" borderId="61" xfId="0" applyNumberFormat="1" applyFont="1" applyFill="1" applyBorder="1" applyAlignment="1">
      <alignment vertical="center"/>
    </xf>
    <xf numFmtId="1" fontId="18" fillId="2" borderId="62" xfId="0" applyNumberFormat="1" applyFont="1" applyFill="1" applyBorder="1" applyAlignment="1">
      <alignment vertical="center"/>
    </xf>
    <xf numFmtId="1" fontId="1" fillId="2" borderId="62" xfId="0" applyNumberFormat="1" applyFont="1" applyFill="1" applyBorder="1" applyAlignment="1">
      <alignment vertical="center"/>
    </xf>
    <xf numFmtId="1" fontId="1" fillId="2" borderId="50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6" fillId="9" borderId="82" xfId="0" applyFont="1" applyFill="1" applyBorder="1" applyAlignment="1">
      <alignment vertical="center"/>
    </xf>
    <xf numFmtId="0" fontId="18" fillId="9" borderId="34" xfId="0" applyFont="1" applyFill="1" applyBorder="1" applyAlignment="1">
      <alignment vertical="center"/>
    </xf>
    <xf numFmtId="0" fontId="18" fillId="9" borderId="35" xfId="0" applyFont="1" applyFill="1" applyBorder="1" applyAlignment="1">
      <alignment vertical="center"/>
    </xf>
    <xf numFmtId="1" fontId="18" fillId="2" borderId="34" xfId="0" applyNumberFormat="1" applyFont="1" applyFill="1" applyBorder="1" applyAlignment="1">
      <alignment vertical="center"/>
    </xf>
    <xf numFmtId="0" fontId="26" fillId="9" borderId="75" xfId="0" applyFont="1" applyFill="1" applyBorder="1" applyAlignment="1">
      <alignment vertical="center" wrapText="1"/>
    </xf>
    <xf numFmtId="0" fontId="26" fillId="9" borderId="83" xfId="0" applyFont="1" applyFill="1" applyBorder="1" applyAlignment="1">
      <alignment vertical="center" wrapText="1"/>
    </xf>
    <xf numFmtId="0" fontId="18" fillId="9" borderId="7" xfId="0" applyFont="1" applyFill="1" applyBorder="1" applyAlignment="1">
      <alignment horizontal="center" vertical="center"/>
    </xf>
    <xf numFmtId="0" fontId="19" fillId="9" borderId="34" xfId="0" applyFont="1" applyFill="1" applyBorder="1" applyAlignment="1">
      <alignment horizontal="center" vertical="center"/>
    </xf>
    <xf numFmtId="0" fontId="19" fillId="9" borderId="35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30" fillId="7" borderId="7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23" fillId="0" borderId="35" xfId="0" applyFont="1" applyBorder="1" applyAlignment="1">
      <alignment horizontal="left" vertical="center"/>
    </xf>
    <xf numFmtId="0" fontId="24" fillId="7" borderId="84" xfId="0" applyFont="1" applyFill="1" applyBorder="1" applyAlignment="1">
      <alignment vertical="center"/>
    </xf>
    <xf numFmtId="0" fontId="18" fillId="7" borderId="84" xfId="0" applyFont="1" applyFill="1" applyBorder="1" applyAlignment="1">
      <alignment vertical="center"/>
    </xf>
    <xf numFmtId="0" fontId="18" fillId="7" borderId="75" xfId="0" applyFont="1" applyFill="1" applyBorder="1" applyAlignment="1">
      <alignment horizontal="left" vertical="center"/>
    </xf>
    <xf numFmtId="0" fontId="26" fillId="0" borderId="75" xfId="0" applyFont="1" applyBorder="1" applyAlignment="1">
      <alignment horizontal="left" vertical="center" wrapText="1"/>
    </xf>
    <xf numFmtId="0" fontId="28" fillId="0" borderId="85" xfId="0" applyFont="1" applyBorder="1" applyAlignment="1">
      <alignment horizontal="left" vertical="center"/>
    </xf>
    <xf numFmtId="0" fontId="1" fillId="0" borderId="55" xfId="0" applyFont="1" applyBorder="1" applyAlignment="1">
      <alignment vertical="center" wrapText="1"/>
    </xf>
    <xf numFmtId="0" fontId="19" fillId="5" borderId="77" xfId="0" applyFont="1" applyFill="1" applyBorder="1" applyAlignment="1">
      <alignment vertical="center" wrapText="1"/>
    </xf>
    <xf numFmtId="0" fontId="27" fillId="5" borderId="83" xfId="0" applyFont="1" applyFill="1" applyBorder="1" applyAlignment="1">
      <alignment horizontal="right" vertical="center" wrapText="1"/>
    </xf>
    <xf numFmtId="1" fontId="19" fillId="5" borderId="11" xfId="0" applyNumberFormat="1" applyFont="1" applyFill="1" applyBorder="1" applyAlignment="1">
      <alignment vertical="center"/>
    </xf>
    <xf numFmtId="0" fontId="19" fillId="5" borderId="86" xfId="0" applyFont="1" applyFill="1" applyBorder="1" applyAlignment="1">
      <alignment vertical="center" wrapText="1"/>
    </xf>
    <xf numFmtId="1" fontId="19" fillId="5" borderId="86" xfId="0" applyNumberFormat="1" applyFont="1" applyFill="1" applyBorder="1" applyAlignment="1">
      <alignment vertical="center"/>
    </xf>
    <xf numFmtId="0" fontId="26" fillId="9" borderId="73" xfId="0" applyFont="1" applyFill="1" applyBorder="1" applyAlignment="1">
      <alignment horizontal="left" vertical="center" wrapText="1"/>
    </xf>
    <xf numFmtId="0" fontId="26" fillId="9" borderId="75" xfId="0" applyFont="1" applyFill="1" applyBorder="1" applyAlignment="1">
      <alignment horizontal="left" vertical="center" wrapText="1"/>
    </xf>
    <xf numFmtId="0" fontId="26" fillId="9" borderId="83" xfId="0" applyFont="1" applyFill="1" applyBorder="1" applyAlignment="1">
      <alignment horizontal="left" vertical="center" wrapText="1"/>
    </xf>
    <xf numFmtId="0" fontId="27" fillId="5" borderId="87" xfId="0" applyFont="1" applyFill="1" applyBorder="1" applyAlignment="1">
      <alignment horizontal="right" vertical="center" wrapText="1"/>
    </xf>
    <xf numFmtId="1" fontId="19" fillId="5" borderId="88" xfId="0" applyNumberFormat="1" applyFont="1" applyFill="1" applyBorder="1" applyAlignment="1">
      <alignment vertical="center"/>
    </xf>
    <xf numFmtId="1" fontId="19" fillId="5" borderId="89" xfId="0" applyNumberFormat="1" applyFont="1" applyFill="1" applyBorder="1" applyAlignment="1">
      <alignment vertical="center"/>
    </xf>
    <xf numFmtId="1" fontId="19" fillId="5" borderId="90" xfId="0" applyNumberFormat="1" applyFont="1" applyFill="1" applyBorder="1" applyAlignment="1">
      <alignment vertical="center"/>
    </xf>
    <xf numFmtId="0" fontId="31" fillId="0" borderId="75" xfId="0" applyFont="1" applyBorder="1" applyAlignment="1">
      <alignment horizontal="left" vertical="center" wrapText="1"/>
    </xf>
    <xf numFmtId="0" fontId="30" fillId="0" borderId="75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18" fillId="0" borderId="91" xfId="0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9" fillId="7" borderId="61" xfId="0" applyFont="1" applyFill="1" applyBorder="1" applyAlignment="1">
      <alignment horizontal="center" vertical="center"/>
    </xf>
    <xf numFmtId="0" fontId="19" fillId="7" borderId="50" xfId="0" applyFont="1" applyFill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7" borderId="7" xfId="0" applyFont="1" applyFill="1" applyBorder="1" applyAlignment="1">
      <alignment horizontal="left" vertical="center" wrapText="1"/>
    </xf>
    <xf numFmtId="0" fontId="19" fillId="7" borderId="35" xfId="0" applyFont="1" applyFill="1" applyBorder="1" applyAlignment="1">
      <alignment horizontal="center" vertical="center"/>
    </xf>
    <xf numFmtId="0" fontId="19" fillId="7" borderId="34" xfId="0" applyFont="1" applyFill="1" applyBorder="1" applyAlignment="1">
      <alignment horizontal="center" vertical="center"/>
    </xf>
    <xf numFmtId="164" fontId="19" fillId="5" borderId="44" xfId="0" applyNumberFormat="1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1" fontId="19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/>
    </xf>
    <xf numFmtId="1" fontId="19" fillId="0" borderId="91" xfId="0" applyNumberFormat="1" applyFont="1" applyBorder="1" applyAlignment="1">
      <alignment vertical="center"/>
    </xf>
    <xf numFmtId="0" fontId="19" fillId="0" borderId="61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19" fillId="5" borderId="9" xfId="0" applyFont="1" applyFill="1" applyBorder="1" applyAlignment="1">
      <alignment vertical="center" wrapText="1"/>
    </xf>
    <xf numFmtId="164" fontId="19" fillId="5" borderId="70" xfId="0" applyNumberFormat="1" applyFont="1" applyFill="1" applyBorder="1" applyAlignment="1">
      <alignment vertical="center"/>
    </xf>
    <xf numFmtId="1" fontId="19" fillId="5" borderId="68" xfId="0" applyNumberFormat="1" applyFont="1" applyFill="1" applyBorder="1" applyAlignment="1">
      <alignment vertical="center"/>
    </xf>
    <xf numFmtId="1" fontId="19" fillId="5" borderId="34" xfId="0" applyNumberFormat="1" applyFont="1" applyFill="1" applyBorder="1" applyAlignment="1">
      <alignment vertical="center"/>
    </xf>
    <xf numFmtId="1" fontId="19" fillId="5" borderId="35" xfId="0" applyNumberFormat="1" applyFont="1" applyFill="1" applyBorder="1" applyAlignment="1">
      <alignment vertical="center"/>
    </xf>
    <xf numFmtId="0" fontId="27" fillId="10" borderId="48" xfId="0" applyFont="1" applyFill="1" applyBorder="1" applyAlignment="1">
      <alignment horizontal="center" vertical="center"/>
    </xf>
    <xf numFmtId="1" fontId="27" fillId="10" borderId="48" xfId="0" applyNumberFormat="1" applyFont="1" applyFill="1" applyBorder="1" applyAlignment="1">
      <alignment horizontal="center" vertical="center"/>
    </xf>
    <xf numFmtId="0" fontId="27" fillId="10" borderId="93" xfId="0" applyFont="1" applyFill="1" applyBorder="1" applyAlignment="1">
      <alignment horizontal="center" vertical="center"/>
    </xf>
    <xf numFmtId="1" fontId="19" fillId="0" borderId="61" xfId="0" applyNumberFormat="1" applyFont="1" applyBorder="1" applyAlignment="1">
      <alignment vertical="center"/>
    </xf>
    <xf numFmtId="1" fontId="19" fillId="0" borderId="50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vertical="center"/>
    </xf>
    <xf numFmtId="1" fontId="19" fillId="0" borderId="2" xfId="0" applyNumberFormat="1" applyFont="1" applyBorder="1" applyAlignment="1">
      <alignment vertical="center"/>
    </xf>
    <xf numFmtId="1" fontId="19" fillId="0" borderId="62" xfId="0" applyNumberFormat="1" applyFont="1" applyBorder="1" applyAlignment="1">
      <alignment vertical="center"/>
    </xf>
    <xf numFmtId="49" fontId="32" fillId="0" borderId="7" xfId="0" applyNumberFormat="1" applyFont="1" applyBorder="1" applyAlignment="1">
      <alignment horizontal="right" vertical="center" wrapText="1"/>
    </xf>
    <xf numFmtId="0" fontId="26" fillId="0" borderId="73" xfId="0" applyFont="1" applyBorder="1" applyAlignment="1">
      <alignment vertical="center"/>
    </xf>
    <xf numFmtId="1" fontId="18" fillId="0" borderId="7" xfId="0" applyNumberFormat="1" applyFont="1" applyBorder="1" applyAlignment="1">
      <alignment horizontal="center" vertical="center"/>
    </xf>
    <xf numFmtId="1" fontId="18" fillId="0" borderId="34" xfId="0" applyNumberFormat="1" applyFont="1" applyBorder="1" applyAlignment="1">
      <alignment horizontal="center" vertical="center"/>
    </xf>
    <xf numFmtId="1" fontId="18" fillId="0" borderId="35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26" fillId="0" borderId="85" xfId="0" applyFont="1" applyBorder="1" applyAlignment="1">
      <alignment vertical="center" wrapText="1"/>
    </xf>
    <xf numFmtId="0" fontId="26" fillId="0" borderId="75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1" fontId="19" fillId="0" borderId="35" xfId="0" applyNumberFormat="1" applyFont="1" applyBorder="1" applyAlignment="1">
      <alignment vertical="center"/>
    </xf>
    <xf numFmtId="0" fontId="26" fillId="0" borderId="83" xfId="0" applyFont="1" applyBorder="1" applyAlignment="1">
      <alignment vertical="center" wrapText="1"/>
    </xf>
    <xf numFmtId="0" fontId="27" fillId="5" borderId="77" xfId="0" applyFont="1" applyFill="1" applyBorder="1" applyAlignment="1">
      <alignment horizontal="right" vertical="center" wrapText="1"/>
    </xf>
    <xf numFmtId="164" fontId="29" fillId="0" borderId="0" xfId="0" applyNumberFormat="1" applyFont="1" applyAlignment="1"/>
    <xf numFmtId="1" fontId="29" fillId="0" borderId="0" xfId="0" applyNumberFormat="1" applyFont="1" applyAlignment="1"/>
    <xf numFmtId="0" fontId="29" fillId="0" borderId="0" xfId="0" applyFont="1" applyAlignment="1"/>
    <xf numFmtId="1" fontId="1" fillId="0" borderId="7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vertical="center" wrapText="1"/>
    </xf>
    <xf numFmtId="49" fontId="17" fillId="0" borderId="7" xfId="0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top" wrapText="1"/>
    </xf>
    <xf numFmtId="0" fontId="17" fillId="0" borderId="7" xfId="0" applyFont="1" applyBorder="1" applyAlignment="1">
      <alignment horizontal="center" vertical="center"/>
    </xf>
    <xf numFmtId="49" fontId="21" fillId="0" borderId="0" xfId="0" applyNumberFormat="1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1" fontId="21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164" fontId="21" fillId="0" borderId="0" xfId="0" applyNumberFormat="1" applyFont="1" applyAlignment="1"/>
    <xf numFmtId="1" fontId="21" fillId="0" borderId="0" xfId="0" applyNumberFormat="1" applyFont="1" applyAlignment="1"/>
    <xf numFmtId="0" fontId="18" fillId="0" borderId="0" xfId="0" applyFont="1" applyAlignment="1">
      <alignment horizontal="right" vertical="top" wrapText="1"/>
    </xf>
    <xf numFmtId="49" fontId="1" fillId="0" borderId="7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0" fontId="27" fillId="0" borderId="2" xfId="0" applyFont="1" applyBorder="1" applyAlignment="1"/>
    <xf numFmtId="1" fontId="6" fillId="0" borderId="7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1" fontId="34" fillId="0" borderId="0" xfId="0" applyNumberFormat="1" applyFont="1" applyAlignment="1">
      <alignment horizontal="center" vertical="center"/>
    </xf>
    <xf numFmtId="1" fontId="34" fillId="0" borderId="0" xfId="0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9" fillId="0" borderId="91" xfId="0" applyNumberFormat="1" applyFont="1" applyBorder="1" applyAlignment="1">
      <alignment vertical="center"/>
    </xf>
    <xf numFmtId="0" fontId="33" fillId="0" borderId="24" xfId="0" applyFont="1" applyBorder="1" applyAlignment="1">
      <alignment horizontal="left" vertical="center"/>
    </xf>
    <xf numFmtId="1" fontId="5" fillId="7" borderId="102" xfId="0" applyNumberFormat="1" applyFont="1" applyFill="1" applyBorder="1" applyAlignment="1">
      <alignment horizontal="center" vertical="center"/>
    </xf>
    <xf numFmtId="164" fontId="5" fillId="7" borderId="102" xfId="0" applyNumberFormat="1" applyFont="1" applyFill="1" applyBorder="1" applyAlignment="1">
      <alignment horizontal="center" vertical="center"/>
    </xf>
    <xf numFmtId="164" fontId="5" fillId="7" borderId="103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40" fillId="0" borderId="81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81" xfId="0" applyFont="1" applyBorder="1" applyAlignment="1">
      <alignment horizontal="center" vertical="center"/>
    </xf>
    <xf numFmtId="0" fontId="41" fillId="0" borderId="81" xfId="0" applyFont="1" applyBorder="1" applyAlignment="1">
      <alignment vertical="center" wrapText="1"/>
    </xf>
    <xf numFmtId="0" fontId="41" fillId="0" borderId="81" xfId="0" applyFont="1" applyFill="1" applyBorder="1" applyAlignment="1">
      <alignment horizontal="center" vertical="center"/>
    </xf>
    <xf numFmtId="0" fontId="42" fillId="0" borderId="81" xfId="0" applyFont="1" applyBorder="1" applyAlignment="1">
      <alignment horizontal="center" vertical="center" wrapText="1"/>
    </xf>
    <xf numFmtId="0" fontId="42" fillId="0" borderId="115" xfId="0" applyFont="1" applyBorder="1" applyAlignment="1">
      <alignment horizontal="center" vertical="center" wrapText="1"/>
    </xf>
    <xf numFmtId="0" fontId="42" fillId="0" borderId="98" xfId="0" applyFont="1" applyFill="1" applyBorder="1" applyAlignment="1">
      <alignment horizontal="center" vertical="center" wrapText="1"/>
    </xf>
    <xf numFmtId="0" fontId="42" fillId="0" borderId="99" xfId="0" applyFont="1" applyFill="1" applyBorder="1" applyAlignment="1">
      <alignment horizontal="center" vertical="center" wrapText="1"/>
    </xf>
    <xf numFmtId="0" fontId="42" fillId="0" borderId="123" xfId="0" applyFont="1" applyFill="1" applyBorder="1" applyAlignment="1">
      <alignment horizontal="center" vertical="center" wrapText="1"/>
    </xf>
    <xf numFmtId="0" fontId="42" fillId="0" borderId="81" xfId="0" applyFont="1" applyFill="1" applyBorder="1" applyAlignment="1">
      <alignment horizontal="center" vertical="center" wrapText="1"/>
    </xf>
    <xf numFmtId="0" fontId="42" fillId="0" borderId="134" xfId="0" applyFont="1" applyBorder="1" applyAlignment="1">
      <alignment horizontal="center" vertical="center" wrapText="1"/>
    </xf>
    <xf numFmtId="0" fontId="42" fillId="0" borderId="135" xfId="0" applyFont="1" applyBorder="1" applyAlignment="1">
      <alignment horizontal="center" vertical="center" wrapText="1"/>
    </xf>
    <xf numFmtId="0" fontId="42" fillId="0" borderId="140" xfId="0" applyFont="1" applyBorder="1" applyAlignment="1">
      <alignment horizontal="center" vertical="center" wrapText="1"/>
    </xf>
    <xf numFmtId="0" fontId="46" fillId="0" borderId="141" xfId="0" applyFont="1" applyBorder="1" applyAlignment="1">
      <alignment horizontal="center" vertical="center" wrapText="1"/>
    </xf>
    <xf numFmtId="0" fontId="46" fillId="0" borderId="8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111" xfId="1" applyFont="1" applyBorder="1" applyAlignment="1">
      <alignment horizontal="center" vertical="center"/>
    </xf>
    <xf numFmtId="0" fontId="48" fillId="0" borderId="81" xfId="1" applyFont="1" applyBorder="1" applyAlignment="1">
      <alignment horizontal="center" vertical="center"/>
    </xf>
    <xf numFmtId="0" fontId="48" fillId="0" borderId="81" xfId="1" applyFont="1" applyBorder="1" applyAlignment="1">
      <alignment vertical="center"/>
    </xf>
    <xf numFmtId="9" fontId="49" fillId="0" borderId="81" xfId="1" applyNumberFormat="1" applyFont="1" applyBorder="1" applyAlignment="1">
      <alignment vertical="center"/>
    </xf>
    <xf numFmtId="0" fontId="49" fillId="0" borderId="81" xfId="1" applyFont="1" applyBorder="1" applyAlignment="1">
      <alignment vertical="center"/>
    </xf>
    <xf numFmtId="0" fontId="49" fillId="0" borderId="112" xfId="1" applyFont="1" applyBorder="1" applyAlignment="1">
      <alignment vertical="center"/>
    </xf>
    <xf numFmtId="0" fontId="41" fillId="0" borderId="81" xfId="1" applyFont="1" applyAlignment="1">
      <alignment horizontal="center" vertical="center"/>
    </xf>
    <xf numFmtId="0" fontId="41" fillId="0" borderId="81" xfId="1" applyFont="1" applyAlignment="1">
      <alignment horizontal="left" vertical="center"/>
    </xf>
    <xf numFmtId="0" fontId="48" fillId="0" borderId="111" xfId="1" applyFont="1" applyBorder="1" applyAlignment="1">
      <alignment horizontal="left" vertical="center"/>
    </xf>
    <xf numFmtId="0" fontId="50" fillId="0" borderId="81" xfId="1" applyFont="1" applyBorder="1" applyAlignment="1">
      <alignment horizontal="center" vertical="center" wrapText="1"/>
    </xf>
    <xf numFmtId="0" fontId="50" fillId="0" borderId="81" xfId="1" applyFont="1" applyBorder="1" applyAlignment="1">
      <alignment horizontal="center" vertical="center"/>
    </xf>
    <xf numFmtId="0" fontId="41" fillId="0" borderId="94" xfId="1" applyFont="1" applyBorder="1" applyAlignment="1">
      <alignment horizontal="center" vertical="center"/>
    </xf>
    <xf numFmtId="0" fontId="51" fillId="0" borderId="95" xfId="1" applyFont="1" applyFill="1" applyBorder="1" applyAlignment="1">
      <alignment horizontal="center" vertical="center" wrapText="1"/>
    </xf>
    <xf numFmtId="0" fontId="51" fillId="0" borderId="142" xfId="1" applyFont="1" applyFill="1" applyBorder="1" applyAlignment="1">
      <alignment horizontal="center" vertical="center"/>
    </xf>
    <xf numFmtId="0" fontId="51" fillId="0" borderId="135" xfId="1" applyFont="1" applyFill="1" applyBorder="1" applyAlignment="1">
      <alignment horizontal="center" vertical="center"/>
    </xf>
    <xf numFmtId="0" fontId="52" fillId="0" borderId="134" xfId="1" applyFont="1" applyFill="1" applyBorder="1" applyAlignment="1">
      <alignment horizontal="center" vertical="center"/>
    </xf>
    <xf numFmtId="0" fontId="52" fillId="0" borderId="135" xfId="1" applyFont="1" applyFill="1" applyBorder="1" applyAlignment="1">
      <alignment horizontal="center" vertical="center"/>
    </xf>
    <xf numFmtId="1" fontId="51" fillId="0" borderId="134" xfId="1" applyNumberFormat="1" applyFont="1" applyFill="1" applyBorder="1" applyAlignment="1">
      <alignment horizontal="center" vertical="center"/>
    </xf>
    <xf numFmtId="1" fontId="51" fillId="0" borderId="142" xfId="1" applyNumberFormat="1" applyFont="1" applyFill="1" applyBorder="1" applyAlignment="1">
      <alignment horizontal="center" vertical="center"/>
    </xf>
    <xf numFmtId="1" fontId="51" fillId="0" borderId="135" xfId="1" applyNumberFormat="1" applyFont="1" applyFill="1" applyBorder="1" applyAlignment="1">
      <alignment horizontal="center" vertical="center"/>
    </xf>
    <xf numFmtId="1" fontId="51" fillId="0" borderId="95" xfId="1" applyNumberFormat="1" applyFont="1" applyFill="1" applyBorder="1" applyAlignment="1">
      <alignment horizontal="center" vertical="center"/>
    </xf>
    <xf numFmtId="1" fontId="51" fillId="0" borderId="140" xfId="1" applyNumberFormat="1" applyFont="1" applyFill="1" applyBorder="1" applyAlignment="1">
      <alignment horizontal="center" vertical="center"/>
    </xf>
    <xf numFmtId="1" fontId="51" fillId="11" borderId="134" xfId="1" applyNumberFormat="1" applyFont="1" applyFill="1" applyBorder="1" applyAlignment="1">
      <alignment horizontal="center" vertical="center"/>
    </xf>
    <xf numFmtId="1" fontId="51" fillId="11" borderId="81" xfId="1" applyNumberFormat="1" applyFont="1" applyFill="1" applyBorder="1" applyAlignment="1">
      <alignment horizontal="center" vertical="center"/>
    </xf>
    <xf numFmtId="0" fontId="41" fillId="0" borderId="81" xfId="1" applyFont="1" applyAlignment="1">
      <alignment vertical="center"/>
    </xf>
    <xf numFmtId="0" fontId="53" fillId="0" borderId="81" xfId="1" applyFont="1" applyAlignment="1">
      <alignment vertical="center"/>
    </xf>
    <xf numFmtId="0" fontId="40" fillId="0" borderId="94" xfId="1" applyFont="1" applyBorder="1" applyAlignment="1">
      <alignment vertical="center"/>
    </xf>
    <xf numFmtId="0" fontId="52" fillId="12" borderId="141" xfId="1" applyFont="1" applyFill="1" applyBorder="1" applyAlignment="1">
      <alignment horizontal="center" vertical="center"/>
    </xf>
    <xf numFmtId="0" fontId="51" fillId="0" borderId="97" xfId="1" applyFont="1" applyFill="1" applyBorder="1" applyAlignment="1">
      <alignment vertical="center" wrapText="1"/>
    </xf>
    <xf numFmtId="0" fontId="51" fillId="0" borderId="96" xfId="1" applyFont="1" applyFill="1" applyBorder="1" applyAlignment="1">
      <alignment horizontal="center" vertical="center"/>
    </xf>
    <xf numFmtId="0" fontId="50" fillId="0" borderId="95" xfId="1" applyFont="1" applyFill="1" applyBorder="1" applyAlignment="1">
      <alignment horizontal="center" vertical="center"/>
    </xf>
    <xf numFmtId="1" fontId="51" fillId="0" borderId="96" xfId="1" applyNumberFormat="1" applyFont="1" applyFill="1" applyBorder="1" applyAlignment="1">
      <alignment horizontal="center" vertical="center"/>
    </xf>
    <xf numFmtId="1" fontId="51" fillId="0" borderId="97" xfId="1" applyNumberFormat="1" applyFont="1" applyFill="1" applyBorder="1" applyAlignment="1">
      <alignment horizontal="center" vertical="center"/>
    </xf>
    <xf numFmtId="1" fontId="51" fillId="0" borderId="115" xfId="1" applyNumberFormat="1" applyFont="1" applyFill="1" applyBorder="1" applyAlignment="1">
      <alignment horizontal="center" vertical="center"/>
    </xf>
    <xf numFmtId="1" fontId="51" fillId="0" borderId="81" xfId="1" applyNumberFormat="1" applyFont="1" applyFill="1" applyBorder="1" applyAlignment="1">
      <alignment horizontal="center" vertical="center"/>
    </xf>
    <xf numFmtId="0" fontId="51" fillId="0" borderId="98" xfId="1" applyFont="1" applyFill="1" applyBorder="1" applyAlignment="1">
      <alignment horizontal="center" vertical="center" wrapText="1"/>
    </xf>
    <xf numFmtId="0" fontId="51" fillId="0" borderId="99" xfId="1" applyFont="1" applyFill="1" applyBorder="1" applyAlignment="1">
      <alignment horizontal="left" vertical="center" wrapText="1"/>
    </xf>
    <xf numFmtId="0" fontId="51" fillId="0" borderId="94" xfId="1" applyFont="1" applyFill="1" applyBorder="1" applyAlignment="1">
      <alignment horizontal="center" vertical="center"/>
    </xf>
    <xf numFmtId="0" fontId="49" fillId="0" borderId="99" xfId="1" applyFont="1" applyFill="1" applyBorder="1" applyAlignment="1">
      <alignment horizontal="center" vertical="center"/>
    </xf>
    <xf numFmtId="0" fontId="50" fillId="0" borderId="98" xfId="1" applyFont="1" applyFill="1" applyBorder="1" applyAlignment="1">
      <alignment horizontal="center" vertical="center"/>
    </xf>
    <xf numFmtId="0" fontId="50" fillId="0" borderId="99" xfId="1" applyFont="1" applyFill="1" applyBorder="1" applyAlignment="1">
      <alignment horizontal="center" vertical="center"/>
    </xf>
    <xf numFmtId="0" fontId="49" fillId="0" borderId="98" xfId="1" applyFont="1" applyFill="1" applyBorder="1" applyAlignment="1">
      <alignment horizontal="center" vertical="center"/>
    </xf>
    <xf numFmtId="0" fontId="49" fillId="0" borderId="94" xfId="1" applyFont="1" applyFill="1" applyBorder="1" applyAlignment="1">
      <alignment horizontal="center" vertical="center"/>
    </xf>
    <xf numFmtId="0" fontId="49" fillId="0" borderId="123" xfId="1" applyFont="1" applyFill="1" applyBorder="1" applyAlignment="1">
      <alignment horizontal="center" vertical="center"/>
    </xf>
    <xf numFmtId="1" fontId="51" fillId="0" borderId="98" xfId="1" applyNumberFormat="1" applyFont="1" applyFill="1" applyBorder="1" applyAlignment="1">
      <alignment horizontal="center" vertical="center"/>
    </xf>
    <xf numFmtId="1" fontId="51" fillId="0" borderId="99" xfId="1" applyNumberFormat="1" applyFont="1" applyFill="1" applyBorder="1" applyAlignment="1">
      <alignment horizontal="center" vertical="center"/>
    </xf>
    <xf numFmtId="1" fontId="51" fillId="0" borderId="123" xfId="1" applyNumberFormat="1" applyFont="1" applyFill="1" applyBorder="1" applyAlignment="1">
      <alignment horizontal="center" vertical="center"/>
    </xf>
    <xf numFmtId="0" fontId="54" fillId="0" borderId="124" xfId="1" applyFont="1" applyFill="1" applyBorder="1" applyAlignment="1">
      <alignment horizontal="left" vertical="center" wrapText="1"/>
    </xf>
    <xf numFmtId="0" fontId="46" fillId="0" borderId="99" xfId="1" applyFont="1" applyFill="1" applyBorder="1" applyAlignment="1">
      <alignment horizontal="left" vertical="center" wrapText="1" indent="3"/>
    </xf>
    <xf numFmtId="0" fontId="51" fillId="0" borderId="131" xfId="1" applyFont="1" applyFill="1" applyBorder="1" applyAlignment="1">
      <alignment horizontal="center" vertical="center" wrapText="1"/>
    </xf>
    <xf numFmtId="0" fontId="49" fillId="0" borderId="132" xfId="1" applyFont="1" applyFill="1" applyBorder="1" applyAlignment="1">
      <alignment horizontal="center" vertical="center"/>
    </xf>
    <xf numFmtId="0" fontId="51" fillId="0" borderId="133" xfId="1" applyFont="1" applyFill="1" applyBorder="1" applyAlignment="1">
      <alignment horizontal="center" vertical="center"/>
    </xf>
    <xf numFmtId="0" fontId="54" fillId="0" borderId="98" xfId="1" applyFont="1" applyFill="1" applyBorder="1" applyAlignment="1">
      <alignment horizontal="center" vertical="center"/>
    </xf>
    <xf numFmtId="0" fontId="46" fillId="0" borderId="99" xfId="1" applyFont="1" applyFill="1" applyBorder="1" applyAlignment="1">
      <alignment horizontal="center" vertical="center"/>
    </xf>
    <xf numFmtId="1" fontId="46" fillId="0" borderId="98" xfId="1" applyNumberFormat="1" applyFont="1" applyFill="1" applyBorder="1" applyAlignment="1">
      <alignment horizontal="center" vertical="center"/>
    </xf>
    <xf numFmtId="1" fontId="46" fillId="0" borderId="94" xfId="1" applyNumberFormat="1" applyFont="1" applyFill="1" applyBorder="1" applyAlignment="1">
      <alignment horizontal="center" vertical="center"/>
    </xf>
    <xf numFmtId="1" fontId="46" fillId="0" borderId="99" xfId="1" applyNumberFormat="1" applyFont="1" applyFill="1" applyBorder="1" applyAlignment="1">
      <alignment horizontal="center" vertical="center"/>
    </xf>
    <xf numFmtId="1" fontId="46" fillId="0" borderId="123" xfId="1" applyNumberFormat="1" applyFont="1" applyFill="1" applyBorder="1" applyAlignment="1">
      <alignment horizontal="center" vertical="center"/>
    </xf>
    <xf numFmtId="164" fontId="46" fillId="0" borderId="98" xfId="1" applyNumberFormat="1" applyFont="1" applyFill="1" applyBorder="1" applyAlignment="1">
      <alignment horizontal="center" vertical="center"/>
    </xf>
    <xf numFmtId="1" fontId="46" fillId="0" borderId="81" xfId="1" applyNumberFormat="1" applyFont="1" applyFill="1" applyBorder="1" applyAlignment="1">
      <alignment horizontal="center" vertical="center"/>
    </xf>
    <xf numFmtId="0" fontId="54" fillId="0" borderId="144" xfId="1" applyFont="1" applyFill="1" applyBorder="1" applyAlignment="1">
      <alignment horizontal="left" vertical="center" wrapText="1"/>
    </xf>
    <xf numFmtId="164" fontId="46" fillId="0" borderId="123" xfId="1" applyNumberFormat="1" applyFont="1" applyFill="1" applyBorder="1" applyAlignment="1">
      <alignment horizontal="center" vertical="center"/>
    </xf>
    <xf numFmtId="164" fontId="46" fillId="0" borderId="81" xfId="1" applyNumberFormat="1" applyFont="1" applyFill="1" applyBorder="1" applyAlignment="1">
      <alignment horizontal="center" vertical="center"/>
    </xf>
    <xf numFmtId="0" fontId="49" fillId="0" borderId="98" xfId="1" applyFont="1" applyFill="1" applyBorder="1" applyAlignment="1">
      <alignment horizontal="center" vertical="center" wrapText="1"/>
    </xf>
    <xf numFmtId="0" fontId="51" fillId="0" borderId="99" xfId="1" applyFont="1" applyBorder="1" applyAlignment="1">
      <alignment vertical="center" wrapText="1"/>
    </xf>
    <xf numFmtId="0" fontId="51" fillId="0" borderId="94" xfId="1" applyFont="1" applyFill="1" applyBorder="1" applyAlignment="1">
      <alignment horizontal="center" vertical="center" wrapText="1"/>
    </xf>
    <xf numFmtId="0" fontId="51" fillId="0" borderId="99" xfId="1" applyFont="1" applyFill="1" applyBorder="1" applyAlignment="1">
      <alignment horizontal="center" vertical="center"/>
    </xf>
    <xf numFmtId="0" fontId="51" fillId="0" borderId="132" xfId="1" applyFont="1" applyFill="1" applyBorder="1" applyAlignment="1">
      <alignment horizontal="center" vertical="center" wrapText="1"/>
    </xf>
    <xf numFmtId="0" fontId="50" fillId="0" borderId="131" xfId="0" applyFont="1" applyBorder="1" applyAlignment="1">
      <alignment horizontal="center"/>
    </xf>
    <xf numFmtId="0" fontId="51" fillId="0" borderId="132" xfId="1" applyFont="1" applyFill="1" applyBorder="1" applyAlignment="1">
      <alignment horizontal="center" vertical="center"/>
    </xf>
    <xf numFmtId="0" fontId="51" fillId="0" borderId="99" xfId="0" applyFont="1" applyFill="1" applyBorder="1" applyAlignment="1">
      <alignment horizontal="left" vertical="center" wrapText="1"/>
    </xf>
    <xf numFmtId="0" fontId="54" fillId="0" borderId="126" xfId="1" applyFont="1" applyFill="1" applyBorder="1" applyAlignment="1">
      <alignment horizontal="left" vertical="center" wrapText="1"/>
    </xf>
    <xf numFmtId="0" fontId="49" fillId="0" borderId="99" xfId="0" applyFont="1" applyBorder="1" applyAlignment="1">
      <alignment horizontal="left" wrapText="1"/>
    </xf>
    <xf numFmtId="0" fontId="49" fillId="0" borderId="99" xfId="0" applyFont="1" applyBorder="1" applyAlignment="1">
      <alignment wrapText="1"/>
    </xf>
    <xf numFmtId="0" fontId="52" fillId="0" borderId="98" xfId="1" applyFont="1" applyFill="1" applyBorder="1" applyAlignment="1">
      <alignment horizontal="center" vertical="center"/>
    </xf>
    <xf numFmtId="0" fontId="52" fillId="0" borderId="99" xfId="1" applyFont="1" applyFill="1" applyBorder="1" applyAlignment="1">
      <alignment horizontal="center" vertical="center"/>
    </xf>
    <xf numFmtId="0" fontId="51" fillId="0" borderId="98" xfId="1" applyFont="1" applyFill="1" applyBorder="1" applyAlignment="1">
      <alignment horizontal="center" vertical="center"/>
    </xf>
    <xf numFmtId="0" fontId="51" fillId="0" borderId="123" xfId="1" applyFont="1" applyFill="1" applyBorder="1" applyAlignment="1">
      <alignment horizontal="center" vertical="center"/>
    </xf>
    <xf numFmtId="0" fontId="51" fillId="0" borderId="98" xfId="1" applyFont="1" applyBorder="1" applyAlignment="1">
      <alignment horizontal="center" vertical="center"/>
    </xf>
    <xf numFmtId="1" fontId="51" fillId="0" borderId="94" xfId="1" applyNumberFormat="1" applyFont="1" applyFill="1" applyBorder="1" applyAlignment="1">
      <alignment horizontal="center" vertical="center"/>
    </xf>
    <xf numFmtId="0" fontId="50" fillId="0" borderId="134" xfId="1" applyFont="1" applyFill="1" applyBorder="1" applyAlignment="1">
      <alignment horizontal="center" vertical="center"/>
    </xf>
    <xf numFmtId="1" fontId="52" fillId="12" borderId="141" xfId="1" applyNumberFormat="1" applyFont="1" applyFill="1" applyBorder="1" applyAlignment="1">
      <alignment horizontal="center" vertical="center"/>
    </xf>
    <xf numFmtId="1" fontId="52" fillId="12" borderId="81" xfId="1" applyNumberFormat="1" applyFont="1" applyFill="1" applyBorder="1" applyAlignment="1">
      <alignment horizontal="center" vertical="center"/>
    </xf>
    <xf numFmtId="0" fontId="39" fillId="0" borderId="114" xfId="1" applyFont="1" applyFill="1" applyBorder="1" applyAlignment="1">
      <alignment vertical="center"/>
    </xf>
    <xf numFmtId="0" fontId="39" fillId="0" borderId="107" xfId="1" applyFont="1" applyFill="1" applyBorder="1" applyAlignment="1">
      <alignment vertical="center" wrapText="1"/>
    </xf>
    <xf numFmtId="0" fontId="41" fillId="0" borderId="107" xfId="0" applyFont="1" applyFill="1" applyBorder="1" applyAlignment="1">
      <alignment horizontal="center" vertical="center" wrapText="1"/>
    </xf>
    <xf numFmtId="0" fontId="41" fillId="0" borderId="107" xfId="0" applyFont="1" applyBorder="1" applyAlignment="1">
      <alignment horizontal="center" vertical="center" wrapText="1"/>
    </xf>
    <xf numFmtId="0" fontId="41" fillId="0" borderId="143" xfId="0" applyFont="1" applyBorder="1" applyAlignment="1">
      <alignment horizontal="center" vertical="center" wrapText="1"/>
    </xf>
    <xf numFmtId="0" fontId="41" fillId="0" borderId="81" xfId="0" applyFont="1" applyBorder="1" applyAlignment="1">
      <alignment horizontal="center" vertical="center" wrapText="1"/>
    </xf>
    <xf numFmtId="49" fontId="51" fillId="0" borderId="95" xfId="0" applyNumberFormat="1" applyFont="1" applyBorder="1" applyAlignment="1">
      <alignment horizontal="center" vertical="center" wrapText="1"/>
    </xf>
    <xf numFmtId="0" fontId="51" fillId="0" borderId="97" xfId="0" applyFont="1" applyFill="1" applyBorder="1" applyAlignment="1" applyProtection="1">
      <alignment horizontal="left" vertical="center" wrapText="1"/>
      <protection locked="0"/>
    </xf>
    <xf numFmtId="0" fontId="51" fillId="0" borderId="95" xfId="0" applyFont="1" applyBorder="1" applyAlignment="1">
      <alignment horizontal="center" vertical="center"/>
    </xf>
    <xf numFmtId="0" fontId="51" fillId="0" borderId="96" xfId="0" applyFont="1" applyBorder="1" applyAlignment="1">
      <alignment horizontal="center" vertical="center"/>
    </xf>
    <xf numFmtId="0" fontId="51" fillId="0" borderId="97" xfId="0" applyFont="1" applyBorder="1" applyAlignment="1">
      <alignment horizontal="center" vertical="center"/>
    </xf>
    <xf numFmtId="0" fontId="52" fillId="0" borderId="97" xfId="0" applyFont="1" applyBorder="1" applyAlignment="1">
      <alignment horizontal="center" vertical="center"/>
    </xf>
    <xf numFmtId="0" fontId="51" fillId="0" borderId="95" xfId="0" applyFont="1" applyFill="1" applyBorder="1" applyAlignment="1">
      <alignment horizontal="center" vertical="center"/>
    </xf>
    <xf numFmtId="0" fontId="51" fillId="0" borderId="115" xfId="0" applyFont="1" applyBorder="1" applyAlignment="1">
      <alignment horizontal="center" vertical="center"/>
    </xf>
    <xf numFmtId="0" fontId="51" fillId="0" borderId="81" xfId="0" applyFont="1" applyBorder="1" applyAlignment="1">
      <alignment horizontal="center" vertical="center"/>
    </xf>
    <xf numFmtId="49" fontId="51" fillId="0" borderId="134" xfId="0" applyNumberFormat="1" applyFont="1" applyBorder="1" applyAlignment="1">
      <alignment horizontal="center" vertical="center" wrapText="1"/>
    </xf>
    <xf numFmtId="0" fontId="49" fillId="0" borderId="135" xfId="0" applyFont="1" applyBorder="1" applyAlignment="1">
      <alignment horizontal="left" vertical="center" wrapText="1"/>
    </xf>
    <xf numFmtId="0" fontId="51" fillId="0" borderId="134" xfId="0" applyFont="1" applyBorder="1" applyAlignment="1">
      <alignment horizontal="center" vertical="center"/>
    </xf>
    <xf numFmtId="0" fontId="51" fillId="0" borderId="142" xfId="0" applyFont="1" applyBorder="1" applyAlignment="1">
      <alignment horizontal="center" vertical="center"/>
    </xf>
    <xf numFmtId="0" fontId="51" fillId="0" borderId="135" xfId="0" applyFont="1" applyBorder="1" applyAlignment="1">
      <alignment horizontal="center" vertical="center"/>
    </xf>
    <xf numFmtId="0" fontId="52" fillId="0" borderId="135" xfId="0" applyFont="1" applyFill="1" applyBorder="1" applyAlignment="1">
      <alignment horizontal="center" vertical="center"/>
    </xf>
    <xf numFmtId="0" fontId="51" fillId="0" borderId="134" xfId="0" applyFont="1" applyFill="1" applyBorder="1" applyAlignment="1">
      <alignment horizontal="center" vertical="center"/>
    </xf>
    <xf numFmtId="0" fontId="51" fillId="0" borderId="135" xfId="0" applyFont="1" applyFill="1" applyBorder="1" applyAlignment="1">
      <alignment horizontal="center" vertical="center"/>
    </xf>
    <xf numFmtId="0" fontId="51" fillId="0" borderId="140" xfId="0" applyFont="1" applyFill="1" applyBorder="1" applyAlignment="1">
      <alignment horizontal="center" vertical="center"/>
    </xf>
    <xf numFmtId="0" fontId="51" fillId="0" borderId="81" xfId="0" applyFont="1" applyFill="1" applyBorder="1" applyAlignment="1">
      <alignment horizontal="center" vertical="center"/>
    </xf>
    <xf numFmtId="164" fontId="52" fillId="12" borderId="141" xfId="1" applyNumberFormat="1" applyFont="1" applyFill="1" applyBorder="1" applyAlignment="1">
      <alignment horizontal="center" vertical="center"/>
    </xf>
    <xf numFmtId="0" fontId="40" fillId="0" borderId="81" xfId="1" applyFont="1" applyAlignment="1">
      <alignment vertical="center"/>
    </xf>
    <xf numFmtId="0" fontId="39" fillId="0" borderId="105" xfId="1" applyFont="1" applyFill="1" applyBorder="1" applyAlignment="1">
      <alignment vertical="center" wrapText="1"/>
    </xf>
    <xf numFmtId="0" fontId="40" fillId="0" borderId="107" xfId="1" applyFont="1" applyFill="1" applyBorder="1" applyAlignment="1">
      <alignment horizontal="left" vertical="center" wrapText="1"/>
    </xf>
    <xf numFmtId="0" fontId="51" fillId="11" borderId="146" xfId="0" applyFont="1" applyFill="1" applyBorder="1" applyAlignment="1">
      <alignment horizontal="justify" vertical="center" wrapText="1"/>
    </xf>
    <xf numFmtId="0" fontId="50" fillId="11" borderId="113" xfId="1" applyFont="1" applyFill="1" applyBorder="1" applyAlignment="1">
      <alignment horizontal="center" vertical="center"/>
    </xf>
    <xf numFmtId="0" fontId="52" fillId="0" borderId="97" xfId="0" applyFont="1" applyFill="1" applyBorder="1" applyAlignment="1">
      <alignment horizontal="center" vertical="center"/>
    </xf>
    <xf numFmtId="0" fontId="51" fillId="11" borderId="95" xfId="0" applyFont="1" applyFill="1" applyBorder="1" applyAlignment="1">
      <alignment horizontal="center" vertical="center"/>
    </xf>
    <xf numFmtId="0" fontId="51" fillId="0" borderId="96" xfId="0" applyFont="1" applyFill="1" applyBorder="1" applyAlignment="1">
      <alignment horizontal="center" vertical="center"/>
    </xf>
    <xf numFmtId="0" fontId="51" fillId="0" borderId="97" xfId="0" applyFont="1" applyFill="1" applyBorder="1" applyAlignment="1">
      <alignment horizontal="center" vertical="center"/>
    </xf>
    <xf numFmtId="0" fontId="52" fillId="0" borderId="95" xfId="0" applyFont="1" applyFill="1" applyBorder="1" applyAlignment="1">
      <alignment horizontal="center" vertical="center"/>
    </xf>
    <xf numFmtId="0" fontId="51" fillId="11" borderId="142" xfId="0" applyFont="1" applyFill="1" applyBorder="1" applyAlignment="1">
      <alignment horizontal="center" vertical="center"/>
    </xf>
    <xf numFmtId="0" fontId="51" fillId="11" borderId="135" xfId="0" applyFont="1" applyFill="1" applyBorder="1" applyAlignment="1">
      <alignment horizontal="center" vertical="center"/>
    </xf>
    <xf numFmtId="0" fontId="51" fillId="11" borderId="134" xfId="0" applyFont="1" applyFill="1" applyBorder="1" applyAlignment="1">
      <alignment horizontal="center" vertical="center"/>
    </xf>
    <xf numFmtId="0" fontId="51" fillId="0" borderId="142" xfId="0" applyFont="1" applyFill="1" applyBorder="1" applyAlignment="1">
      <alignment horizontal="center" vertical="center"/>
    </xf>
    <xf numFmtId="1" fontId="52" fillId="12" borderId="139" xfId="1" applyNumberFormat="1" applyFont="1" applyFill="1" applyBorder="1" applyAlignment="1">
      <alignment horizontal="center" vertical="center"/>
    </xf>
    <xf numFmtId="164" fontId="52" fillId="12" borderId="81" xfId="1" applyNumberFormat="1" applyFont="1" applyFill="1" applyBorder="1" applyAlignment="1">
      <alignment horizontal="center" vertical="center"/>
    </xf>
    <xf numFmtId="1" fontId="52" fillId="13" borderId="141" xfId="1" applyNumberFormat="1" applyFont="1" applyFill="1" applyBorder="1" applyAlignment="1">
      <alignment horizontal="center" vertical="center"/>
    </xf>
    <xf numFmtId="164" fontId="52" fillId="13" borderId="141" xfId="1" applyNumberFormat="1" applyFont="1" applyFill="1" applyBorder="1" applyAlignment="1">
      <alignment horizontal="center" vertical="center"/>
    </xf>
    <xf numFmtId="1" fontId="52" fillId="13" borderId="81" xfId="1" applyNumberFormat="1" applyFont="1" applyFill="1" applyBorder="1" applyAlignment="1">
      <alignment horizontal="center" vertical="center"/>
    </xf>
    <xf numFmtId="0" fontId="40" fillId="0" borderId="111" xfId="1" applyFont="1" applyBorder="1" applyAlignment="1">
      <alignment vertical="center"/>
    </xf>
    <xf numFmtId="0" fontId="39" fillId="0" borderId="81" xfId="1" applyFont="1" applyFill="1" applyBorder="1" applyAlignment="1">
      <alignment horizontal="center" vertical="center" wrapText="1"/>
    </xf>
    <xf numFmtId="0" fontId="39" fillId="0" borderId="81" xfId="1" applyFont="1" applyFill="1" applyBorder="1" applyAlignment="1">
      <alignment vertical="center" wrapText="1"/>
    </xf>
    <xf numFmtId="0" fontId="51" fillId="0" borderId="81" xfId="1" applyFont="1" applyFill="1" applyBorder="1" applyAlignment="1">
      <alignment horizontal="center" vertical="center"/>
    </xf>
    <xf numFmtId="0" fontId="51" fillId="0" borderId="112" xfId="1" applyFont="1" applyFill="1" applyBorder="1" applyAlignment="1">
      <alignment horizontal="center" vertical="center"/>
    </xf>
    <xf numFmtId="0" fontId="55" fillId="0" borderId="81" xfId="1" applyFont="1" applyFill="1" applyBorder="1" applyAlignment="1">
      <alignment vertical="center"/>
    </xf>
    <xf numFmtId="0" fontId="55" fillId="0" borderId="112" xfId="1" applyFont="1" applyFill="1" applyBorder="1" applyAlignment="1">
      <alignment vertical="center"/>
    </xf>
    <xf numFmtId="0" fontId="55" fillId="0" borderId="81" xfId="1" applyFont="1" applyAlignment="1">
      <alignment vertical="center"/>
    </xf>
    <xf numFmtId="49" fontId="51" fillId="0" borderId="95" xfId="2" applyNumberFormat="1" applyFont="1" applyBorder="1" applyAlignment="1">
      <alignment horizontal="center" vertical="center" wrapText="1"/>
    </xf>
    <xf numFmtId="0" fontId="51" fillId="0" borderId="97" xfId="1" applyFont="1" applyFill="1" applyBorder="1" applyAlignment="1">
      <alignment horizontal="center" vertical="center"/>
    </xf>
    <xf numFmtId="0" fontId="52" fillId="0" borderId="95" xfId="1" applyFont="1" applyFill="1" applyBorder="1" applyAlignment="1">
      <alignment horizontal="center" vertical="center"/>
    </xf>
    <xf numFmtId="0" fontId="52" fillId="0" borderId="97" xfId="1" applyFont="1" applyFill="1" applyBorder="1" applyAlignment="1">
      <alignment horizontal="center" vertical="center"/>
    </xf>
    <xf numFmtId="0" fontId="51" fillId="0" borderId="95" xfId="1" applyFont="1" applyFill="1" applyBorder="1" applyAlignment="1">
      <alignment horizontal="center" vertical="center"/>
    </xf>
    <xf numFmtId="0" fontId="51" fillId="0" borderId="115" xfId="1" applyFont="1" applyFill="1" applyBorder="1" applyAlignment="1">
      <alignment horizontal="center" vertical="center"/>
    </xf>
    <xf numFmtId="0" fontId="51" fillId="0" borderId="81" xfId="1" applyFont="1" applyAlignment="1">
      <alignment vertical="center"/>
    </xf>
    <xf numFmtId="0" fontId="46" fillId="0" borderId="98" xfId="1" applyFont="1" applyFill="1" applyBorder="1" applyAlignment="1">
      <alignment horizontal="center" vertical="center"/>
    </xf>
    <xf numFmtId="49" fontId="51" fillId="0" borderId="98" xfId="2" applyNumberFormat="1" applyFont="1" applyBorder="1" applyAlignment="1">
      <alignment horizontal="center" vertical="center" wrapText="1"/>
    </xf>
    <xf numFmtId="0" fontId="51" fillId="11" borderId="99" xfId="0" applyFont="1" applyFill="1" applyBorder="1" applyAlignment="1">
      <alignment horizontal="left" vertical="center" wrapText="1"/>
    </xf>
    <xf numFmtId="49" fontId="51" fillId="0" borderId="134" xfId="2" applyNumberFormat="1" applyFont="1" applyBorder="1" applyAlignment="1">
      <alignment horizontal="center" vertical="center" wrapText="1"/>
    </xf>
    <xf numFmtId="0" fontId="52" fillId="11" borderId="134" xfId="1" applyFont="1" applyFill="1" applyBorder="1" applyAlignment="1">
      <alignment horizontal="center" vertical="center"/>
    </xf>
    <xf numFmtId="0" fontId="52" fillId="11" borderId="135" xfId="0" applyFont="1" applyFill="1" applyBorder="1" applyAlignment="1">
      <alignment horizontal="center" vertical="center"/>
    </xf>
    <xf numFmtId="1" fontId="51" fillId="11" borderId="140" xfId="1" applyNumberFormat="1" applyFont="1" applyFill="1" applyBorder="1" applyAlignment="1">
      <alignment horizontal="center" vertical="center"/>
    </xf>
    <xf numFmtId="0" fontId="52" fillId="11" borderId="134" xfId="0" applyFont="1" applyFill="1" applyBorder="1" applyAlignment="1">
      <alignment horizontal="center" vertical="center"/>
    </xf>
    <xf numFmtId="0" fontId="41" fillId="0" borderId="135" xfId="0" applyFont="1" applyBorder="1" applyAlignment="1">
      <alignment horizontal="center" vertical="center"/>
    </xf>
    <xf numFmtId="0" fontId="51" fillId="11" borderId="140" xfId="0" applyFont="1" applyFill="1" applyBorder="1" applyAlignment="1">
      <alignment horizontal="center" vertical="center"/>
    </xf>
    <xf numFmtId="0" fontId="51" fillId="11" borderId="81" xfId="0" applyFont="1" applyFill="1" applyBorder="1" applyAlignment="1">
      <alignment horizontal="center" vertical="center"/>
    </xf>
    <xf numFmtId="164" fontId="52" fillId="13" borderId="81" xfId="1" applyNumberFormat="1" applyFont="1" applyFill="1" applyBorder="1" applyAlignment="1">
      <alignment horizontal="center" vertical="center"/>
    </xf>
    <xf numFmtId="0" fontId="52" fillId="0" borderId="104" xfId="1" applyFont="1" applyFill="1" applyBorder="1" applyAlignment="1">
      <alignment horizontal="right" vertical="center" wrapText="1"/>
    </xf>
    <xf numFmtId="0" fontId="57" fillId="0" borderId="105" xfId="0" applyFont="1" applyFill="1" applyBorder="1" applyAlignment="1">
      <alignment horizontal="left" vertical="center" wrapText="1"/>
    </xf>
    <xf numFmtId="1" fontId="58" fillId="0" borderId="105" xfId="1" applyNumberFormat="1" applyFont="1" applyFill="1" applyBorder="1" applyAlignment="1">
      <alignment horizontal="center" vertical="center"/>
    </xf>
    <xf numFmtId="1" fontId="52" fillId="0" borderId="105" xfId="1" applyNumberFormat="1" applyFont="1" applyFill="1" applyBorder="1" applyAlignment="1">
      <alignment horizontal="center" vertical="center"/>
    </xf>
    <xf numFmtId="1" fontId="52" fillId="0" borderId="106" xfId="1" applyNumberFormat="1" applyFont="1" applyFill="1" applyBorder="1" applyAlignment="1">
      <alignment horizontal="center" vertical="center"/>
    </xf>
    <xf numFmtId="1" fontId="52" fillId="0" borderId="81" xfId="1" applyNumberFormat="1" applyFont="1" applyFill="1" applyBorder="1" applyAlignment="1">
      <alignment horizontal="center" vertical="center"/>
    </xf>
    <xf numFmtId="0" fontId="40" fillId="0" borderId="81" xfId="1" applyFont="1" applyFill="1" applyAlignment="1">
      <alignment vertical="center"/>
    </xf>
    <xf numFmtId="0" fontId="48" fillId="0" borderId="111" xfId="1" applyFont="1" applyFill="1" applyBorder="1" applyAlignment="1">
      <alignment horizontal="left" vertical="center"/>
    </xf>
    <xf numFmtId="0" fontId="59" fillId="0" borderId="81" xfId="1" applyFont="1" applyBorder="1" applyAlignment="1">
      <alignment vertical="center" wrapText="1"/>
    </xf>
    <xf numFmtId="1" fontId="57" fillId="0" borderId="81" xfId="1" applyNumberFormat="1" applyFont="1" applyFill="1" applyBorder="1" applyAlignment="1">
      <alignment horizontal="center" vertical="center"/>
    </xf>
    <xf numFmtId="1" fontId="57" fillId="0" borderId="81" xfId="1" applyNumberFormat="1" applyFont="1" applyFill="1" applyBorder="1" applyAlignment="1">
      <alignment vertical="center"/>
    </xf>
    <xf numFmtId="164" fontId="57" fillId="0" borderId="81" xfId="1" applyNumberFormat="1" applyFont="1" applyFill="1" applyBorder="1" applyAlignment="1">
      <alignment vertical="center"/>
    </xf>
    <xf numFmtId="1" fontId="39" fillId="0" borderId="81" xfId="1" applyNumberFormat="1" applyFont="1" applyFill="1" applyBorder="1" applyAlignment="1">
      <alignment vertical="center"/>
    </xf>
    <xf numFmtId="0" fontId="39" fillId="0" borderId="81" xfId="1" applyFont="1" applyFill="1" applyBorder="1" applyAlignment="1">
      <alignment vertical="center"/>
    </xf>
    <xf numFmtId="1" fontId="39" fillId="0" borderId="112" xfId="1" applyNumberFormat="1" applyFont="1" applyFill="1" applyBorder="1" applyAlignment="1">
      <alignment vertical="center"/>
    </xf>
    <xf numFmtId="0" fontId="39" fillId="0" borderId="81" xfId="1" applyFont="1" applyAlignment="1">
      <alignment vertical="center"/>
    </xf>
    <xf numFmtId="0" fontId="51" fillId="11" borderId="97" xfId="0" applyFont="1" applyFill="1" applyBorder="1" applyAlignment="1">
      <alignment horizontal="left" vertical="center" wrapText="1"/>
    </xf>
    <xf numFmtId="0" fontId="51" fillId="0" borderId="96" xfId="1" applyFont="1" applyBorder="1" applyAlignment="1">
      <alignment horizontal="center" vertical="center"/>
    </xf>
    <xf numFmtId="0" fontId="51" fillId="0" borderId="97" xfId="1" applyFont="1" applyBorder="1" applyAlignment="1">
      <alignment horizontal="center" vertical="center"/>
    </xf>
    <xf numFmtId="0" fontId="52" fillId="0" borderId="97" xfId="1" applyFont="1" applyBorder="1" applyAlignment="1">
      <alignment horizontal="center" vertical="center"/>
    </xf>
    <xf numFmtId="0" fontId="51" fillId="0" borderId="94" xfId="1" applyFont="1" applyBorder="1" applyAlignment="1">
      <alignment horizontal="center" vertical="center"/>
    </xf>
    <xf numFmtId="0" fontId="51" fillId="0" borderId="99" xfId="1" applyFont="1" applyBorder="1" applyAlignment="1">
      <alignment horizontal="center" vertical="center"/>
    </xf>
    <xf numFmtId="0" fontId="52" fillId="0" borderId="99" xfId="1" applyFont="1" applyBorder="1" applyAlignment="1">
      <alignment horizontal="center" vertical="center"/>
    </xf>
    <xf numFmtId="0" fontId="46" fillId="0" borderId="99" xfId="1" applyFont="1" applyBorder="1" applyAlignment="1">
      <alignment horizontal="center" vertical="center"/>
    </xf>
    <xf numFmtId="0" fontId="46" fillId="0" borderId="94" xfId="1" applyFont="1" applyBorder="1" applyAlignment="1">
      <alignment horizontal="center" vertical="center"/>
    </xf>
    <xf numFmtId="0" fontId="51" fillId="0" borderId="123" xfId="1" applyFont="1" applyBorder="1" applyAlignment="1">
      <alignment horizontal="center" vertical="center"/>
    </xf>
    <xf numFmtId="0" fontId="51" fillId="0" borderId="81" xfId="1" applyFont="1" applyBorder="1" applyAlignment="1">
      <alignment horizontal="center" vertical="center"/>
    </xf>
    <xf numFmtId="0" fontId="50" fillId="11" borderId="134" xfId="1" applyFont="1" applyFill="1" applyBorder="1" applyAlignment="1">
      <alignment horizontal="center" vertical="center"/>
    </xf>
    <xf numFmtId="0" fontId="51" fillId="11" borderId="142" xfId="1" applyFont="1" applyFill="1" applyBorder="1" applyAlignment="1">
      <alignment horizontal="center" vertical="center"/>
    </xf>
    <xf numFmtId="0" fontId="51" fillId="11" borderId="135" xfId="1" applyFont="1" applyFill="1" applyBorder="1" applyAlignment="1">
      <alignment horizontal="center" vertical="center"/>
    </xf>
    <xf numFmtId="0" fontId="60" fillId="0" borderId="135" xfId="1" applyFont="1" applyBorder="1" applyAlignment="1">
      <alignment vertical="center"/>
    </xf>
    <xf numFmtId="164" fontId="51" fillId="11" borderId="140" xfId="1" applyNumberFormat="1" applyFont="1" applyFill="1" applyBorder="1" applyAlignment="1">
      <alignment horizontal="center" vertical="center"/>
    </xf>
    <xf numFmtId="164" fontId="51" fillId="11" borderId="81" xfId="1" applyNumberFormat="1" applyFont="1" applyFill="1" applyBorder="1" applyAlignment="1">
      <alignment horizontal="center" vertical="center"/>
    </xf>
    <xf numFmtId="0" fontId="60" fillId="0" borderId="81" xfId="1" applyFont="1" applyAlignment="1">
      <alignment vertical="center"/>
    </xf>
    <xf numFmtId="0" fontId="46" fillId="0" borderId="0" xfId="0" applyFont="1" applyAlignment="1">
      <alignment vertical="center"/>
    </xf>
    <xf numFmtId="0" fontId="52" fillId="0" borderId="105" xfId="1" applyFont="1" applyFill="1" applyBorder="1" applyAlignment="1">
      <alignment horizontal="right" vertical="center" wrapText="1"/>
    </xf>
    <xf numFmtId="164" fontId="52" fillId="0" borderId="105" xfId="1" applyNumberFormat="1" applyFont="1" applyFill="1" applyBorder="1" applyAlignment="1">
      <alignment horizontal="center" vertical="center"/>
    </xf>
    <xf numFmtId="164" fontId="52" fillId="0" borderId="106" xfId="1" applyNumberFormat="1" applyFont="1" applyFill="1" applyBorder="1" applyAlignment="1">
      <alignment horizontal="center" vertical="center"/>
    </xf>
    <xf numFmtId="164" fontId="52" fillId="0" borderId="81" xfId="1" applyNumberFormat="1" applyFont="1" applyFill="1" applyBorder="1" applyAlignment="1">
      <alignment horizontal="center" vertical="center"/>
    </xf>
    <xf numFmtId="0" fontId="59" fillId="0" borderId="81" xfId="1" applyFont="1" applyFill="1" applyBorder="1" applyAlignment="1">
      <alignment vertical="center" wrapText="1"/>
    </xf>
    <xf numFmtId="49" fontId="51" fillId="0" borderId="95" xfId="2" applyNumberFormat="1" applyFont="1" applyFill="1" applyBorder="1" applyAlignment="1">
      <alignment horizontal="center" vertical="center" wrapText="1"/>
    </xf>
    <xf numFmtId="0" fontId="51" fillId="0" borderId="97" xfId="0" applyFont="1" applyFill="1" applyBorder="1" applyAlignment="1">
      <alignment horizontal="left" vertical="center" wrapText="1"/>
    </xf>
    <xf numFmtId="49" fontId="51" fillId="0" borderId="98" xfId="2" applyNumberFormat="1" applyFont="1" applyFill="1" applyBorder="1" applyAlignment="1">
      <alignment horizontal="center" vertical="center" wrapText="1"/>
    </xf>
    <xf numFmtId="49" fontId="51" fillId="0" borderId="134" xfId="2" applyNumberFormat="1" applyFont="1" applyFill="1" applyBorder="1" applyAlignment="1">
      <alignment horizontal="center" vertical="center" wrapText="1"/>
    </xf>
    <xf numFmtId="0" fontId="51" fillId="0" borderId="135" xfId="0" applyFont="1" applyFill="1" applyBorder="1" applyAlignment="1">
      <alignment horizontal="justify" vertical="center" wrapText="1"/>
    </xf>
    <xf numFmtId="0" fontId="51" fillId="0" borderId="134" xfId="1" applyFont="1" applyFill="1" applyBorder="1" applyAlignment="1">
      <alignment horizontal="center" vertical="center"/>
    </xf>
    <xf numFmtId="0" fontId="60" fillId="0" borderId="135" xfId="1" applyFont="1" applyFill="1" applyBorder="1" applyAlignment="1">
      <alignment vertical="center"/>
    </xf>
    <xf numFmtId="164" fontId="51" fillId="0" borderId="140" xfId="1" applyNumberFormat="1" applyFont="1" applyFill="1" applyBorder="1" applyAlignment="1">
      <alignment horizontal="center" vertical="center"/>
    </xf>
    <xf numFmtId="164" fontId="51" fillId="0" borderId="81" xfId="1" applyNumberFormat="1" applyFont="1" applyFill="1" applyBorder="1" applyAlignment="1">
      <alignment horizontal="center" vertical="center"/>
    </xf>
    <xf numFmtId="1" fontId="52" fillId="14" borderId="141" xfId="1" applyNumberFormat="1" applyFont="1" applyFill="1" applyBorder="1" applyAlignment="1">
      <alignment horizontal="center" vertical="center"/>
    </xf>
    <xf numFmtId="164" fontId="52" fillId="14" borderId="141" xfId="1" applyNumberFormat="1" applyFont="1" applyFill="1" applyBorder="1" applyAlignment="1">
      <alignment horizontal="center" vertical="center"/>
    </xf>
    <xf numFmtId="164" fontId="52" fillId="14" borderId="81" xfId="1" applyNumberFormat="1" applyFont="1" applyFill="1" applyBorder="1" applyAlignment="1">
      <alignment horizontal="center" vertical="center"/>
    </xf>
    <xf numFmtId="0" fontId="49" fillId="0" borderId="105" xfId="0" applyFont="1" applyFill="1" applyBorder="1" applyAlignment="1">
      <alignment horizontal="right" vertical="center" wrapText="1"/>
    </xf>
    <xf numFmtId="0" fontId="48" fillId="0" borderId="100" xfId="1" applyFont="1" applyFill="1" applyBorder="1" applyAlignment="1">
      <alignment horizontal="left" vertical="center"/>
    </xf>
    <xf numFmtId="0" fontId="59" fillId="0" borderId="116" xfId="1" applyFont="1" applyFill="1" applyBorder="1" applyAlignment="1">
      <alignment vertical="center" wrapText="1"/>
    </xf>
    <xf numFmtId="1" fontId="57" fillId="0" borderId="116" xfId="1" applyNumberFormat="1" applyFont="1" applyFill="1" applyBorder="1" applyAlignment="1">
      <alignment horizontal="center" vertical="center"/>
    </xf>
    <xf numFmtId="1" fontId="57" fillId="0" borderId="116" xfId="1" applyNumberFormat="1" applyFont="1" applyFill="1" applyBorder="1" applyAlignment="1">
      <alignment vertical="center"/>
    </xf>
    <xf numFmtId="164" fontId="57" fillId="0" borderId="116" xfId="1" applyNumberFormat="1" applyFont="1" applyFill="1" applyBorder="1" applyAlignment="1">
      <alignment vertical="center"/>
    </xf>
    <xf numFmtId="1" fontId="39" fillId="0" borderId="116" xfId="1" applyNumberFormat="1" applyFont="1" applyFill="1" applyBorder="1" applyAlignment="1">
      <alignment vertical="center"/>
    </xf>
    <xf numFmtId="0" fontId="39" fillId="0" borderId="116" xfId="1" applyFont="1" applyFill="1" applyBorder="1" applyAlignment="1">
      <alignment vertical="center"/>
    </xf>
    <xf numFmtId="1" fontId="39" fillId="0" borderId="117" xfId="1" applyNumberFormat="1" applyFont="1" applyFill="1" applyBorder="1" applyAlignment="1">
      <alignment vertical="center"/>
    </xf>
    <xf numFmtId="0" fontId="51" fillId="0" borderId="141" xfId="1" applyFont="1" applyFill="1" applyBorder="1" applyAlignment="1">
      <alignment horizontal="center" vertical="center" wrapText="1"/>
    </xf>
    <xf numFmtId="0" fontId="49" fillId="0" borderId="141" xfId="0" applyFont="1" applyFill="1" applyBorder="1" applyAlignment="1">
      <alignment horizontal="center" vertical="center" wrapText="1"/>
    </xf>
    <xf numFmtId="1" fontId="51" fillId="0" borderId="108" xfId="1" applyNumberFormat="1" applyFont="1" applyFill="1" applyBorder="1" applyAlignment="1">
      <alignment horizontal="center" vertical="center"/>
    </xf>
    <xf numFmtId="1" fontId="51" fillId="0" borderId="109" xfId="1" applyNumberFormat="1" applyFont="1" applyFill="1" applyBorder="1" applyAlignment="1">
      <alignment horizontal="center" vertical="center"/>
    </xf>
    <xf numFmtId="1" fontId="51" fillId="0" borderId="110" xfId="1" applyNumberFormat="1" applyFont="1" applyFill="1" applyBorder="1" applyAlignment="1">
      <alignment horizontal="center" vertical="center"/>
    </xf>
    <xf numFmtId="164" fontId="52" fillId="0" borderId="110" xfId="1" applyNumberFormat="1" applyFont="1" applyFill="1" applyBorder="1" applyAlignment="1">
      <alignment horizontal="center" vertical="center"/>
    </xf>
    <xf numFmtId="164" fontId="51" fillId="0" borderId="141" xfId="1" applyNumberFormat="1" applyFont="1" applyFill="1" applyBorder="1" applyAlignment="1">
      <alignment horizontal="center" vertical="center"/>
    </xf>
    <xf numFmtId="1" fontId="52" fillId="15" borderId="141" xfId="0" applyNumberFormat="1" applyFont="1" applyFill="1" applyBorder="1" applyAlignment="1">
      <alignment horizontal="center" vertical="center"/>
    </xf>
    <xf numFmtId="164" fontId="52" fillId="15" borderId="141" xfId="0" applyNumberFormat="1" applyFont="1" applyFill="1" applyBorder="1" applyAlignment="1">
      <alignment horizontal="center" vertical="center"/>
    </xf>
    <xf numFmtId="164" fontId="52" fillId="15" borderId="81" xfId="0" applyNumberFormat="1" applyFont="1" applyFill="1" applyBorder="1" applyAlignment="1">
      <alignment horizontal="center" vertical="center"/>
    </xf>
    <xf numFmtId="0" fontId="41" fillId="0" borderId="94" xfId="1" applyFont="1" applyBorder="1" applyAlignment="1">
      <alignment vertical="center"/>
    </xf>
    <xf numFmtId="0" fontId="52" fillId="0" borderId="81" xfId="0" applyFont="1" applyFill="1" applyBorder="1" applyAlignment="1">
      <alignment horizontal="center" vertical="center"/>
    </xf>
    <xf numFmtId="1" fontId="52" fillId="0" borderId="81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1" fontId="46" fillId="0" borderId="0" xfId="0" applyNumberFormat="1" applyFont="1" applyFill="1" applyAlignment="1">
      <alignment vertical="center"/>
    </xf>
    <xf numFmtId="0" fontId="62" fillId="0" borderId="81" xfId="1" applyFont="1" applyFill="1" applyBorder="1" applyAlignment="1"/>
    <xf numFmtId="0" fontId="41" fillId="0" borderId="81" xfId="1" applyFont="1" applyFill="1" applyBorder="1" applyAlignment="1">
      <alignment horizontal="right" vertical="top" wrapText="1"/>
    </xf>
    <xf numFmtId="164" fontId="62" fillId="0" borderId="81" xfId="1" applyNumberFormat="1" applyFont="1" applyFill="1" applyBorder="1" applyAlignment="1"/>
    <xf numFmtId="1" fontId="62" fillId="0" borderId="81" xfId="1" applyNumberFormat="1" applyFont="1" applyFill="1" applyBorder="1" applyAlignment="1"/>
    <xf numFmtId="0" fontId="42" fillId="0" borderId="0" xfId="0" applyFont="1" applyAlignment="1">
      <alignment vertical="center"/>
    </xf>
    <xf numFmtId="49" fontId="41" fillId="0" borderId="147" xfId="1" applyNumberFormat="1" applyFont="1" applyBorder="1" applyAlignment="1">
      <alignment horizontal="center" vertical="center" wrapText="1"/>
    </xf>
    <xf numFmtId="49" fontId="42" fillId="0" borderId="94" xfId="1" applyNumberFormat="1" applyFont="1" applyBorder="1" applyAlignment="1">
      <alignment horizontal="center" vertical="center" wrapText="1"/>
    </xf>
    <xf numFmtId="49" fontId="42" fillId="0" borderId="81" xfId="1" applyNumberFormat="1" applyFont="1" applyBorder="1" applyAlignment="1">
      <alignment horizontal="center" vertical="center" wrapText="1"/>
    </xf>
    <xf numFmtId="1" fontId="60" fillId="0" borderId="147" xfId="1" applyNumberFormat="1" applyFont="1" applyFill="1" applyBorder="1" applyAlignment="1">
      <alignment horizontal="center" vertical="center"/>
    </xf>
    <xf numFmtId="1" fontId="46" fillId="0" borderId="94" xfId="1" applyNumberFormat="1" applyFont="1" applyFill="1" applyBorder="1" applyAlignment="1">
      <alignment horizontal="center" vertical="center" wrapText="1"/>
    </xf>
    <xf numFmtId="1" fontId="46" fillId="0" borderId="81" xfId="1" applyNumberFormat="1" applyFont="1" applyFill="1" applyBorder="1" applyAlignment="1">
      <alignment horizontal="center" vertical="top" wrapText="1"/>
    </xf>
    <xf numFmtId="164" fontId="46" fillId="0" borderId="94" xfId="1" applyNumberFormat="1" applyFont="1" applyFill="1" applyBorder="1" applyAlignment="1">
      <alignment horizontal="center" vertical="center" wrapText="1"/>
    </xf>
    <xf numFmtId="0" fontId="46" fillId="0" borderId="94" xfId="1" applyFont="1" applyFill="1" applyBorder="1" applyAlignment="1">
      <alignment horizontal="center" vertical="center" wrapText="1"/>
    </xf>
    <xf numFmtId="0" fontId="46" fillId="0" borderId="81" xfId="1" applyFont="1" applyFill="1" applyBorder="1" applyAlignment="1">
      <alignment horizontal="center" vertical="top" wrapText="1"/>
    </xf>
    <xf numFmtId="0" fontId="46" fillId="0" borderId="94" xfId="1" applyNumberFormat="1" applyFont="1" applyFill="1" applyBorder="1" applyAlignment="1">
      <alignment horizontal="center" vertical="center" wrapText="1"/>
    </xf>
    <xf numFmtId="49" fontId="46" fillId="0" borderId="94" xfId="1" applyNumberFormat="1" applyFont="1" applyFill="1" applyBorder="1" applyAlignment="1">
      <alignment horizontal="center" vertical="center" wrapText="1"/>
    </xf>
    <xf numFmtId="49" fontId="46" fillId="0" borderId="81" xfId="1" applyNumberFormat="1" applyFont="1" applyFill="1" applyBorder="1" applyAlignment="1">
      <alignment horizontal="center" vertical="top" wrapTex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49" fontId="63" fillId="0" borderId="81" xfId="0" applyNumberFormat="1" applyFont="1" applyFill="1" applyBorder="1" applyAlignment="1">
      <alignment vertical="center"/>
    </xf>
    <xf numFmtId="49" fontId="63" fillId="0" borderId="81" xfId="0" applyNumberFormat="1" applyFont="1" applyFill="1" applyBorder="1" applyAlignment="1">
      <alignment vertical="center" wrapText="1"/>
    </xf>
    <xf numFmtId="0" fontId="64" fillId="0" borderId="81" xfId="1" applyFont="1" applyFill="1" applyBorder="1" applyAlignment="1">
      <alignment horizontal="right" vertical="top" wrapText="1"/>
    </xf>
    <xf numFmtId="0" fontId="65" fillId="0" borderId="0" xfId="0" applyFont="1" applyAlignment="1">
      <alignment vertical="center"/>
    </xf>
    <xf numFmtId="0" fontId="46" fillId="0" borderId="81" xfId="1" applyFont="1" applyFill="1" applyBorder="1" applyAlignment="1">
      <alignment horizontal="left" vertical="center" wrapText="1" indent="3"/>
    </xf>
    <xf numFmtId="1" fontId="60" fillId="16" borderId="81" xfId="1" applyNumberFormat="1" applyFont="1" applyFill="1" applyBorder="1" applyAlignment="1">
      <alignment horizontal="center" vertical="center"/>
    </xf>
    <xf numFmtId="0" fontId="46" fillId="16" borderId="81" xfId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0" fontId="63" fillId="0" borderId="81" xfId="1" applyFont="1" applyFill="1" applyAlignment="1">
      <alignment vertical="center"/>
    </xf>
    <xf numFmtId="0" fontId="63" fillId="0" borderId="81" xfId="1" applyFont="1" applyFill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63" fillId="0" borderId="81" xfId="0" applyFont="1" applyFill="1" applyBorder="1" applyAlignment="1">
      <alignment vertical="center"/>
    </xf>
    <xf numFmtId="0" fontId="51" fillId="0" borderId="81" xfId="0" applyFont="1" applyFill="1" applyBorder="1" applyAlignment="1">
      <alignment vertical="center"/>
    </xf>
    <xf numFmtId="0" fontId="66" fillId="0" borderId="81" xfId="1" applyFont="1" applyFill="1" applyAlignment="1">
      <alignment horizontal="justify" vertical="center"/>
    </xf>
    <xf numFmtId="0" fontId="66" fillId="0" borderId="81" xfId="1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1" fillId="0" borderId="0" xfId="0" applyFont="1" applyFill="1" applyAlignment="1">
      <alignment horizontal="center" vertical="center"/>
    </xf>
    <xf numFmtId="1" fontId="49" fillId="0" borderId="98" xfId="1" applyNumberFormat="1" applyFont="1" applyFill="1" applyBorder="1" applyAlignment="1">
      <alignment horizontal="center" vertical="center"/>
    </xf>
    <xf numFmtId="1" fontId="49" fillId="0" borderId="94" xfId="1" applyNumberFormat="1" applyFont="1" applyFill="1" applyBorder="1" applyAlignment="1">
      <alignment horizontal="center" vertical="center"/>
    </xf>
    <xf numFmtId="1" fontId="49" fillId="0" borderId="99" xfId="1" applyNumberFormat="1" applyFont="1" applyFill="1" applyBorder="1" applyAlignment="1">
      <alignment horizontal="center" vertical="center"/>
    </xf>
    <xf numFmtId="1" fontId="49" fillId="0" borderId="123" xfId="1" applyNumberFormat="1" applyFont="1" applyFill="1" applyBorder="1" applyAlignment="1">
      <alignment horizontal="center" vertical="center"/>
    </xf>
    <xf numFmtId="49" fontId="51" fillId="0" borderId="145" xfId="0" applyNumberFormat="1" applyFont="1" applyBorder="1" applyAlignment="1">
      <alignment horizontal="center" vertical="center" wrapText="1"/>
    </xf>
    <xf numFmtId="0" fontId="51" fillId="11" borderId="108" xfId="0" applyFont="1" applyFill="1" applyBorder="1" applyAlignment="1">
      <alignment horizontal="center" vertical="center"/>
    </xf>
    <xf numFmtId="0" fontId="51" fillId="11" borderId="109" xfId="0" applyFont="1" applyFill="1" applyBorder="1" applyAlignment="1">
      <alignment horizontal="center" vertical="center"/>
    </xf>
    <xf numFmtId="0" fontId="51" fillId="11" borderId="110" xfId="0" applyFont="1" applyFill="1" applyBorder="1" applyAlignment="1">
      <alignment horizontal="center" vertical="center"/>
    </xf>
    <xf numFmtId="0" fontId="51" fillId="11" borderId="135" xfId="0" applyFont="1" applyFill="1" applyBorder="1" applyAlignment="1">
      <alignment horizontal="left" vertical="center" wrapText="1"/>
    </xf>
    <xf numFmtId="0" fontId="41" fillId="0" borderId="81" xfId="1" applyFont="1" applyFill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0" fontId="13" fillId="0" borderId="5" xfId="0" applyFont="1" applyBorder="1"/>
    <xf numFmtId="0" fontId="13" fillId="0" borderId="6" xfId="0" applyFont="1" applyBorder="1"/>
    <xf numFmtId="0" fontId="1" fillId="0" borderId="2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4" xfId="0" applyFont="1" applyBorder="1"/>
    <xf numFmtId="49" fontId="1" fillId="0" borderId="1" xfId="0" applyNumberFormat="1" applyFont="1" applyBorder="1" applyAlignment="1">
      <alignment horizontal="center" vertical="center" textRotation="90" wrapText="1"/>
    </xf>
    <xf numFmtId="0" fontId="18" fillId="0" borderId="0" xfId="0" applyFont="1" applyAlignment="1">
      <alignment horizontal="left" vertical="top" wrapText="1"/>
    </xf>
    <xf numFmtId="0" fontId="0" fillId="0" borderId="0" xfId="0" applyFont="1" applyAlignment="1"/>
    <xf numFmtId="0" fontId="18" fillId="0" borderId="13" xfId="0" applyFont="1" applyBorder="1" applyAlignment="1">
      <alignment horizontal="left" vertical="top" wrapText="1"/>
    </xf>
    <xf numFmtId="0" fontId="13" fillId="0" borderId="13" xfId="0" applyFont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7" fillId="0" borderId="0" xfId="0" applyNumberFormat="1" applyFont="1" applyAlignment="1">
      <alignment vertical="top" wrapText="1"/>
    </xf>
    <xf numFmtId="0" fontId="38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29" xfId="0" applyFont="1" applyBorder="1" applyAlignment="1">
      <alignment horizontal="left" vertical="center" wrapText="1"/>
    </xf>
    <xf numFmtId="0" fontId="13" fillId="0" borderId="29" xfId="0" applyFont="1" applyBorder="1"/>
    <xf numFmtId="0" fontId="5" fillId="0" borderId="0" xfId="0" applyFont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 wrapText="1"/>
    </xf>
    <xf numFmtId="0" fontId="13" fillId="0" borderId="26" xfId="0" applyFont="1" applyBorder="1"/>
    <xf numFmtId="0" fontId="21" fillId="0" borderId="37" xfId="0" applyFont="1" applyBorder="1" applyAlignment="1">
      <alignment horizontal="center" vertical="center" wrapText="1"/>
    </xf>
    <xf numFmtId="0" fontId="13" fillId="0" borderId="38" xfId="0" applyFont="1" applyBorder="1"/>
    <xf numFmtId="0" fontId="5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13" fillId="0" borderId="22" xfId="0" applyFont="1" applyBorder="1"/>
    <xf numFmtId="0" fontId="13" fillId="0" borderId="39" xfId="0" applyFont="1" applyBorder="1"/>
    <xf numFmtId="0" fontId="21" fillId="0" borderId="16" xfId="0" applyFont="1" applyBorder="1" applyAlignment="1">
      <alignment horizontal="center" vertical="center" wrapText="1"/>
    </xf>
    <xf numFmtId="0" fontId="13" fillId="0" borderId="23" xfId="0" applyFont="1" applyBorder="1"/>
    <xf numFmtId="0" fontId="13" fillId="0" borderId="40" xfId="0" applyFont="1" applyBorder="1"/>
    <xf numFmtId="0" fontId="21" fillId="0" borderId="17" xfId="0" applyFont="1" applyBorder="1" applyAlignment="1">
      <alignment horizontal="center" vertical="center" wrapText="1"/>
    </xf>
    <xf numFmtId="0" fontId="13" fillId="0" borderId="18" xfId="0" applyFont="1" applyBorder="1"/>
    <xf numFmtId="0" fontId="13" fillId="0" borderId="24" xfId="0" applyFont="1" applyBorder="1"/>
    <xf numFmtId="0" fontId="13" fillId="0" borderId="28" xfId="0" applyFont="1" applyBorder="1"/>
    <xf numFmtId="0" fontId="21" fillId="0" borderId="19" xfId="0" applyFont="1" applyBorder="1" applyAlignment="1">
      <alignment horizontal="center" vertical="center" wrapText="1"/>
    </xf>
    <xf numFmtId="0" fontId="13" fillId="0" borderId="20" xfId="0" applyFont="1" applyBorder="1"/>
    <xf numFmtId="0" fontId="13" fillId="0" borderId="21" xfId="0" applyFont="1" applyBorder="1"/>
    <xf numFmtId="0" fontId="21" fillId="0" borderId="31" xfId="0" applyFont="1" applyBorder="1" applyAlignment="1">
      <alignment horizontal="center" vertical="center" textRotation="90" wrapText="1"/>
    </xf>
    <xf numFmtId="0" fontId="21" fillId="0" borderId="30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13" fillId="0" borderId="41" xfId="0" applyFont="1" applyBorder="1"/>
    <xf numFmtId="0" fontId="13" fillId="0" borderId="32" xfId="0" applyFont="1" applyBorder="1"/>
    <xf numFmtId="0" fontId="21" fillId="0" borderId="33" xfId="0" applyFont="1" applyBorder="1" applyAlignment="1">
      <alignment horizontal="center" vertical="center" textRotation="90" wrapText="1"/>
    </xf>
    <xf numFmtId="0" fontId="13" fillId="0" borderId="36" xfId="0" applyFont="1" applyBorder="1"/>
    <xf numFmtId="0" fontId="13" fillId="0" borderId="42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21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" fillId="0" borderId="56" xfId="0" applyFont="1" applyBorder="1" applyAlignment="1">
      <alignment horizontal="center" vertical="center" wrapText="1"/>
    </xf>
    <xf numFmtId="0" fontId="13" fillId="0" borderId="14" xfId="0" applyFont="1" applyBorder="1"/>
    <xf numFmtId="0" fontId="13" fillId="0" borderId="55" xfId="0" applyFont="1" applyBorder="1"/>
    <xf numFmtId="0" fontId="13" fillId="0" borderId="12" xfId="0" applyFont="1" applyBorder="1"/>
    <xf numFmtId="0" fontId="13" fillId="0" borderId="54" xfId="0" applyFont="1" applyBorder="1"/>
    <xf numFmtId="0" fontId="13" fillId="0" borderId="53" xfId="0" applyFont="1" applyBorder="1"/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7" fillId="10" borderId="27" xfId="0" applyFont="1" applyFill="1" applyBorder="1" applyAlignment="1">
      <alignment horizontal="center" vertical="center"/>
    </xf>
    <xf numFmtId="0" fontId="13" fillId="0" borderId="92" xfId="0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left" vertical="center" wrapText="1"/>
    </xf>
    <xf numFmtId="0" fontId="13" fillId="0" borderId="80" xfId="0" applyFont="1" applyBorder="1"/>
    <xf numFmtId="0" fontId="13" fillId="0" borderId="81" xfId="0" applyFont="1" applyBorder="1"/>
    <xf numFmtId="0" fontId="63" fillId="0" borderId="81" xfId="1" applyFont="1" applyFill="1" applyAlignment="1">
      <alignment horizontal="center" vertical="center"/>
    </xf>
    <xf numFmtId="0" fontId="5" fillId="7" borderId="100" xfId="0" applyFont="1" applyFill="1" applyBorder="1" applyAlignment="1">
      <alignment horizontal="right" vertical="center" wrapText="1"/>
    </xf>
    <xf numFmtId="0" fontId="13" fillId="0" borderId="101" xfId="0" applyFont="1" applyBorder="1"/>
    <xf numFmtId="0" fontId="42" fillId="0" borderId="119" xfId="0" applyFont="1" applyBorder="1" applyAlignment="1">
      <alignment horizontal="center" vertical="center" wrapText="1"/>
    </xf>
    <xf numFmtId="0" fontId="42" fillId="0" borderId="121" xfId="0" applyFont="1" applyBorder="1" applyAlignment="1">
      <alignment horizontal="center" vertical="center" wrapText="1"/>
    </xf>
    <xf numFmtId="0" fontId="46" fillId="0" borderId="147" xfId="1" applyFont="1" applyFill="1" applyBorder="1" applyAlignment="1">
      <alignment horizontal="left" vertical="center" wrapText="1" indent="3"/>
    </xf>
    <xf numFmtId="0" fontId="46" fillId="0" borderId="132" xfId="1" applyFont="1" applyFill="1" applyBorder="1" applyAlignment="1">
      <alignment horizontal="left" vertical="center" wrapText="1" indent="3"/>
    </xf>
    <xf numFmtId="0" fontId="46" fillId="0" borderId="118" xfId="1" applyFont="1" applyFill="1" applyBorder="1" applyAlignment="1">
      <alignment horizontal="left" vertical="center" wrapText="1" indent="3"/>
    </xf>
    <xf numFmtId="0" fontId="52" fillId="15" borderId="114" xfId="0" applyFont="1" applyFill="1" applyBorder="1" applyAlignment="1">
      <alignment horizontal="center" vertical="center"/>
    </xf>
    <xf numFmtId="0" fontId="52" fillId="15" borderId="143" xfId="0" applyFont="1" applyFill="1" applyBorder="1" applyAlignment="1">
      <alignment horizontal="center" vertical="center"/>
    </xf>
    <xf numFmtId="0" fontId="46" fillId="0" borderId="147" xfId="1" applyFont="1" applyFill="1" applyBorder="1" applyAlignment="1">
      <alignment horizontal="center" vertical="center" wrapText="1"/>
    </xf>
    <xf numFmtId="0" fontId="46" fillId="0" borderId="132" xfId="1" applyFont="1" applyFill="1" applyBorder="1" applyAlignment="1">
      <alignment horizontal="center" vertical="center" wrapText="1"/>
    </xf>
    <xf numFmtId="0" fontId="46" fillId="0" borderId="118" xfId="1" applyFont="1" applyFill="1" applyBorder="1" applyAlignment="1">
      <alignment horizontal="center" vertical="center" wrapText="1"/>
    </xf>
    <xf numFmtId="0" fontId="50" fillId="13" borderId="114" xfId="1" applyFont="1" applyFill="1" applyBorder="1" applyAlignment="1">
      <alignment horizontal="right" vertical="center" wrapText="1"/>
    </xf>
    <xf numFmtId="0" fontId="50" fillId="13" borderId="143" xfId="1" applyFont="1" applyFill="1" applyBorder="1" applyAlignment="1">
      <alignment horizontal="right" vertical="center" wrapText="1"/>
    </xf>
    <xf numFmtId="0" fontId="39" fillId="0" borderId="111" xfId="1" applyFont="1" applyFill="1" applyBorder="1" applyAlignment="1">
      <alignment horizontal="left" vertical="center" wrapText="1"/>
    </xf>
    <xf numFmtId="0" fontId="39" fillId="0" borderId="81" xfId="1" applyFont="1" applyFill="1" applyBorder="1" applyAlignment="1">
      <alignment horizontal="left" vertical="center" wrapText="1"/>
    </xf>
    <xf numFmtId="0" fontId="52" fillId="13" borderId="114" xfId="1" applyFont="1" applyFill="1" applyBorder="1" applyAlignment="1">
      <alignment horizontal="right" vertical="center" wrapText="1"/>
    </xf>
    <xf numFmtId="0" fontId="52" fillId="13" borderId="143" xfId="1" applyFont="1" applyFill="1" applyBorder="1" applyAlignment="1">
      <alignment horizontal="right" vertical="center" wrapText="1"/>
    </xf>
    <xf numFmtId="0" fontId="52" fillId="14" borderId="114" xfId="1" applyFont="1" applyFill="1" applyBorder="1" applyAlignment="1">
      <alignment horizontal="right" vertical="center" wrapText="1"/>
    </xf>
    <xf numFmtId="0" fontId="52" fillId="14" borderId="143" xfId="1" applyFont="1" applyFill="1" applyBorder="1" applyAlignment="1">
      <alignment horizontal="right" vertical="center" wrapText="1"/>
    </xf>
    <xf numFmtId="0" fontId="50" fillId="12" borderId="114" xfId="1" applyFont="1" applyFill="1" applyBorder="1" applyAlignment="1">
      <alignment horizontal="right" vertical="center" wrapText="1"/>
    </xf>
    <xf numFmtId="0" fontId="50" fillId="12" borderId="143" xfId="1" applyFont="1" applyFill="1" applyBorder="1" applyAlignment="1">
      <alignment horizontal="right" vertical="center" wrapText="1"/>
    </xf>
    <xf numFmtId="0" fontId="40" fillId="0" borderId="107" xfId="1" applyFont="1" applyFill="1" applyBorder="1" applyAlignment="1">
      <alignment horizontal="left" vertical="center" wrapText="1"/>
    </xf>
    <xf numFmtId="0" fontId="42" fillId="0" borderId="129" xfId="0" applyFont="1" applyFill="1" applyBorder="1" applyAlignment="1">
      <alignment horizontal="center" vertical="center" textRotation="90" wrapText="1"/>
    </xf>
    <xf numFmtId="0" fontId="43" fillId="0" borderId="137" xfId="0" applyFont="1" applyFill="1" applyBorder="1"/>
    <xf numFmtId="0" fontId="42" fillId="0" borderId="125" xfId="0" applyFont="1" applyFill="1" applyBorder="1" applyAlignment="1">
      <alignment horizontal="center" vertical="center" textRotation="90" wrapText="1"/>
    </xf>
    <xf numFmtId="0" fontId="43" fillId="0" borderId="138" xfId="0" applyFont="1" applyFill="1" applyBorder="1"/>
    <xf numFmtId="0" fontId="42" fillId="0" borderId="124" xfId="0" applyFont="1" applyFill="1" applyBorder="1" applyAlignment="1">
      <alignment horizontal="center" vertical="center" textRotation="90" wrapText="1"/>
    </xf>
    <xf numFmtId="0" fontId="43" fillId="0" borderId="136" xfId="0" applyFont="1" applyFill="1" applyBorder="1"/>
    <xf numFmtId="0" fontId="42" fillId="0" borderId="131" xfId="0" applyFont="1" applyFill="1" applyBorder="1" applyAlignment="1">
      <alignment horizontal="center" vertical="center" wrapText="1"/>
    </xf>
    <xf numFmtId="0" fontId="42" fillId="0" borderId="132" xfId="0" applyFont="1" applyFill="1" applyBorder="1" applyAlignment="1">
      <alignment horizontal="center" vertical="center" wrapText="1"/>
    </xf>
    <xf numFmtId="0" fontId="42" fillId="0" borderId="133" xfId="0" applyFont="1" applyFill="1" applyBorder="1" applyAlignment="1">
      <alignment horizontal="center" vertical="center" wrapText="1"/>
    </xf>
    <xf numFmtId="0" fontId="42" fillId="0" borderId="119" xfId="0" applyFont="1" applyFill="1" applyBorder="1" applyAlignment="1">
      <alignment horizontal="center" vertical="center" wrapText="1"/>
    </xf>
    <xf numFmtId="0" fontId="43" fillId="0" borderId="120" xfId="0" applyFont="1" applyFill="1" applyBorder="1"/>
    <xf numFmtId="0" fontId="43" fillId="0" borderId="121" xfId="0" applyFont="1" applyFill="1" applyBorder="1"/>
    <xf numFmtId="0" fontId="44" fillId="0" borderId="119" xfId="0" applyFont="1" applyFill="1" applyBorder="1" applyAlignment="1">
      <alignment horizontal="center" vertical="center" wrapText="1"/>
    </xf>
    <xf numFmtId="0" fontId="45" fillId="0" borderId="121" xfId="0" applyFont="1" applyFill="1" applyBorder="1"/>
    <xf numFmtId="0" fontId="42" fillId="0" borderId="122" xfId="0" applyFont="1" applyBorder="1" applyAlignment="1">
      <alignment horizontal="center" vertical="center" textRotation="90" wrapText="1"/>
    </xf>
    <xf numFmtId="0" fontId="42" fillId="0" borderId="130" xfId="0" applyFont="1" applyBorder="1" applyAlignment="1">
      <alignment horizontal="center" vertical="center" textRotation="90" wrapText="1"/>
    </xf>
    <xf numFmtId="0" fontId="42" fillId="0" borderId="139" xfId="0" applyFont="1" applyBorder="1" applyAlignment="1">
      <alignment horizontal="center" vertical="center" textRotation="90" wrapText="1"/>
    </xf>
    <xf numFmtId="0" fontId="42" fillId="0" borderId="126" xfId="0" applyFont="1" applyBorder="1" applyAlignment="1">
      <alignment horizontal="center" vertical="center" textRotation="90" wrapText="1"/>
    </xf>
    <xf numFmtId="0" fontId="42" fillId="0" borderId="136" xfId="0" applyFont="1" applyBorder="1" applyAlignment="1">
      <alignment horizontal="center" vertical="center" textRotation="90" wrapText="1"/>
    </xf>
    <xf numFmtId="0" fontId="42" fillId="0" borderId="127" xfId="0" applyFont="1" applyBorder="1" applyAlignment="1">
      <alignment horizontal="center" vertical="center" textRotation="90" wrapText="1"/>
    </xf>
    <xf numFmtId="0" fontId="42" fillId="0" borderId="137" xfId="0" applyFont="1" applyBorder="1" applyAlignment="1">
      <alignment horizontal="center" vertical="center" textRotation="90" wrapText="1"/>
    </xf>
    <xf numFmtId="0" fontId="42" fillId="0" borderId="128" xfId="0" applyFont="1" applyBorder="1" applyAlignment="1">
      <alignment horizontal="center" vertical="center" textRotation="90" wrapText="1"/>
    </xf>
    <xf numFmtId="0" fontId="42" fillId="0" borderId="138" xfId="0" applyFont="1" applyBorder="1" applyAlignment="1">
      <alignment horizontal="center" vertical="center" textRotation="90" wrapText="1"/>
    </xf>
    <xf numFmtId="0" fontId="39" fillId="0" borderId="81" xfId="0" applyFont="1" applyBorder="1" applyAlignment="1">
      <alignment horizontal="center" vertical="center"/>
    </xf>
    <xf numFmtId="0" fontId="42" fillId="0" borderId="95" xfId="0" applyFont="1" applyBorder="1" applyAlignment="1">
      <alignment horizontal="center" vertical="center" wrapText="1"/>
    </xf>
    <xf numFmtId="0" fontId="42" fillId="0" borderId="98" xfId="0" applyFont="1" applyBorder="1" applyAlignment="1">
      <alignment horizontal="center" vertical="center" wrapText="1"/>
    </xf>
    <xf numFmtId="0" fontId="42" fillId="0" borderId="124" xfId="0" applyFont="1" applyBorder="1" applyAlignment="1">
      <alignment horizontal="center" vertical="center" wrapText="1"/>
    </xf>
    <xf numFmtId="0" fontId="42" fillId="0" borderId="134" xfId="0" applyFont="1" applyBorder="1" applyAlignment="1">
      <alignment horizontal="center" vertical="center" wrapText="1"/>
    </xf>
    <xf numFmtId="0" fontId="42" fillId="0" borderId="97" xfId="0" applyFont="1" applyBorder="1" applyAlignment="1">
      <alignment horizontal="center" vertical="center" wrapText="1"/>
    </xf>
    <xf numFmtId="0" fontId="42" fillId="0" borderId="99" xfId="0" applyFont="1" applyBorder="1" applyAlignment="1">
      <alignment horizontal="center" vertical="center" wrapText="1"/>
    </xf>
    <xf numFmtId="0" fontId="42" fillId="0" borderId="125" xfId="0" applyFont="1" applyBorder="1" applyAlignment="1">
      <alignment horizontal="center" vertical="center" wrapText="1"/>
    </xf>
    <xf numFmtId="0" fontId="42" fillId="0" borderId="135" xfId="0" applyFont="1" applyBorder="1" applyAlignment="1">
      <alignment horizontal="center" vertical="center" wrapText="1"/>
    </xf>
    <xf numFmtId="0" fontId="42" fillId="0" borderId="104" xfId="0" applyFont="1" applyBorder="1" applyAlignment="1">
      <alignment horizontal="center" vertical="center" wrapText="1"/>
    </xf>
    <xf numFmtId="0" fontId="42" fillId="0" borderId="105" xfId="0" applyFont="1" applyBorder="1" applyAlignment="1">
      <alignment horizontal="center" vertical="center" wrapText="1"/>
    </xf>
    <xf numFmtId="0" fontId="42" fillId="0" borderId="106" xfId="0" applyFont="1" applyBorder="1" applyAlignment="1">
      <alignment horizontal="center" vertical="center" wrapText="1"/>
    </xf>
    <xf numFmtId="0" fontId="42" fillId="0" borderId="111" xfId="0" applyFont="1" applyBorder="1" applyAlignment="1">
      <alignment horizontal="center" vertical="center" wrapText="1"/>
    </xf>
    <xf numFmtId="0" fontId="42" fillId="0" borderId="81" xfId="0" applyFont="1" applyBorder="1" applyAlignment="1">
      <alignment horizontal="center" vertical="center" wrapText="1"/>
    </xf>
    <xf numFmtId="0" fontId="42" fillId="0" borderId="112" xfId="0" applyFont="1" applyBorder="1" applyAlignment="1">
      <alignment horizontal="center" vertical="center" wrapText="1"/>
    </xf>
    <xf numFmtId="0" fontId="42" fillId="0" borderId="100" xfId="0" applyFont="1" applyBorder="1" applyAlignment="1">
      <alignment horizontal="center" vertical="center" wrapText="1"/>
    </xf>
    <xf numFmtId="0" fontId="42" fillId="0" borderId="116" xfId="0" applyFont="1" applyBorder="1" applyAlignment="1">
      <alignment horizontal="center" vertical="center" wrapText="1"/>
    </xf>
    <xf numFmtId="0" fontId="42" fillId="0" borderId="117" xfId="0" applyFont="1" applyBorder="1" applyAlignment="1">
      <alignment horizontal="center" vertical="center" wrapText="1"/>
    </xf>
    <xf numFmtId="0" fontId="42" fillId="0" borderId="107" xfId="0" applyFont="1" applyBorder="1" applyAlignment="1">
      <alignment horizontal="center" vertical="center" wrapText="1"/>
    </xf>
    <xf numFmtId="0" fontId="42" fillId="0" borderId="108" xfId="0" applyFont="1" applyBorder="1" applyAlignment="1">
      <alignment horizontal="center" vertical="center" wrapText="1"/>
    </xf>
    <xf numFmtId="0" fontId="42" fillId="0" borderId="109" xfId="0" applyFont="1" applyBorder="1" applyAlignment="1">
      <alignment horizontal="center" vertical="center" wrapText="1"/>
    </xf>
    <xf numFmtId="0" fontId="42" fillId="0" borderId="110" xfId="0" applyFont="1" applyBorder="1" applyAlignment="1">
      <alignment horizontal="center" vertical="center" wrapText="1"/>
    </xf>
    <xf numFmtId="0" fontId="42" fillId="0" borderId="113" xfId="0" applyFont="1" applyBorder="1" applyAlignment="1">
      <alignment horizontal="center" vertical="center" wrapText="1"/>
    </xf>
    <xf numFmtId="0" fontId="42" fillId="0" borderId="114" xfId="0" applyFont="1" applyBorder="1" applyAlignment="1">
      <alignment horizontal="center" vertical="center" wrapText="1"/>
    </xf>
    <xf numFmtId="0" fontId="42" fillId="0" borderId="118" xfId="0" applyFont="1" applyBorder="1" applyAlignment="1">
      <alignment horizontal="center" vertical="center" textRotation="90" wrapText="1"/>
    </xf>
    <xf numFmtId="0" fontId="42" fillId="0" borderId="124" xfId="0" applyFont="1" applyBorder="1" applyAlignment="1">
      <alignment horizontal="center" vertical="center" textRotation="90" wrapText="1"/>
    </xf>
    <xf numFmtId="0" fontId="42" fillId="0" borderId="134" xfId="0" applyFont="1" applyBorder="1" applyAlignment="1">
      <alignment horizontal="center" vertical="center" textRotation="90" wrapText="1"/>
    </xf>
    <xf numFmtId="0" fontId="42" fillId="0" borderId="99" xfId="0" applyFont="1" applyBorder="1" applyAlignment="1">
      <alignment horizontal="center" vertical="center" textRotation="90" wrapText="1"/>
    </xf>
    <xf numFmtId="0" fontId="42" fillId="0" borderId="125" xfId="0" applyFont="1" applyBorder="1" applyAlignment="1">
      <alignment horizontal="center" vertical="center" textRotation="90" wrapText="1"/>
    </xf>
    <xf numFmtId="0" fontId="42" fillId="0" borderId="135" xfId="0" applyFont="1" applyBorder="1" applyAlignment="1">
      <alignment horizontal="center" vertical="center" textRotation="90" wrapText="1"/>
    </xf>
    <xf numFmtId="0" fontId="51" fillId="0" borderId="97" xfId="0" applyFont="1" applyBorder="1" applyAlignment="1">
      <alignment wrapText="1"/>
    </xf>
    <xf numFmtId="0" fontId="51" fillId="0" borderId="99" xfId="1" applyFont="1" applyFill="1" applyBorder="1" applyAlignment="1">
      <alignment vertical="center" wrapText="1"/>
    </xf>
    <xf numFmtId="0" fontId="49" fillId="0" borderId="134" xfId="1" applyFont="1" applyFill="1" applyBorder="1" applyAlignment="1">
      <alignment horizontal="center" vertical="center" wrapText="1"/>
    </xf>
    <xf numFmtId="0" fontId="49" fillId="0" borderId="135" xfId="0" applyFont="1" applyBorder="1" applyAlignment="1">
      <alignment wrapText="1"/>
    </xf>
    <xf numFmtId="0" fontId="51" fillId="0" borderId="134" xfId="1" applyFont="1" applyBorder="1" applyAlignment="1">
      <alignment horizontal="center" vertical="center"/>
    </xf>
    <xf numFmtId="1" fontId="51" fillId="11" borderId="95" xfId="1" applyNumberFormat="1" applyFont="1" applyFill="1" applyBorder="1" applyAlignment="1">
      <alignment horizontal="center" vertical="center"/>
    </xf>
    <xf numFmtId="1" fontId="51" fillId="11" borderId="97" xfId="1" applyNumberFormat="1" applyFont="1" applyFill="1" applyBorder="1" applyAlignment="1">
      <alignment horizontal="center" vertical="center"/>
    </xf>
    <xf numFmtId="1" fontId="51" fillId="11" borderId="115" xfId="1" applyNumberFormat="1" applyFont="1" applyFill="1" applyBorder="1" applyAlignment="1">
      <alignment horizontal="center" vertical="center"/>
    </xf>
  </cellXfs>
  <cellStyles count="3">
    <cellStyle name="Звичайний" xfId="0" builtinId="0"/>
    <cellStyle name="Звичайний 3" xfId="2"/>
    <cellStyle name="Обычный_b_z_05_03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02"/>
  <sheetViews>
    <sheetView view="pageBreakPreview" topLeftCell="A7" zoomScale="90" zoomScaleNormal="100" zoomScaleSheetLayoutView="90" workbookViewId="0">
      <selection activeCell="BF30" sqref="BF30"/>
    </sheetView>
  </sheetViews>
  <sheetFormatPr defaultColWidth="14.42578125" defaultRowHeight="15" customHeight="1"/>
  <cols>
    <col min="1" max="1" width="2.85546875" customWidth="1"/>
    <col min="2" max="53" width="2.7109375" customWidth="1"/>
    <col min="54" max="60" width="6.28515625" customWidth="1"/>
    <col min="61" max="61" width="6" customWidth="1"/>
    <col min="62" max="62" width="7" customWidth="1"/>
  </cols>
  <sheetData>
    <row r="1" spans="1:62" ht="21" customHeight="1">
      <c r="A1" s="1"/>
      <c r="B1" s="769" t="s">
        <v>220</v>
      </c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4" t="s">
        <v>0</v>
      </c>
      <c r="AQ1" s="5"/>
      <c r="AR1" s="4"/>
      <c r="AS1" s="4"/>
      <c r="AT1" s="4"/>
      <c r="AU1" s="4"/>
      <c r="AV1" s="4"/>
      <c r="AW1" s="4"/>
      <c r="AX1" s="2"/>
      <c r="AY1" s="4"/>
      <c r="AZ1" s="6" t="s">
        <v>1</v>
      </c>
      <c r="BA1" s="5"/>
      <c r="BB1" s="2"/>
      <c r="BC1" s="4"/>
      <c r="BD1" s="4"/>
      <c r="BE1" s="2"/>
      <c r="BF1" s="2"/>
      <c r="BG1" s="7"/>
      <c r="BH1" s="7"/>
      <c r="BI1" s="7"/>
      <c r="BJ1" s="2"/>
    </row>
    <row r="2" spans="1:62" ht="20.25" customHeight="1">
      <c r="A2" s="1"/>
      <c r="B2" s="769" t="s">
        <v>2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4" t="s">
        <v>3</v>
      </c>
      <c r="AQ2" s="5"/>
      <c r="AR2" s="4"/>
      <c r="AS2" s="4"/>
      <c r="AT2" s="4"/>
      <c r="AU2" s="4"/>
      <c r="AV2" s="4"/>
      <c r="AW2" s="4"/>
      <c r="AX2" s="2"/>
      <c r="AY2" s="4"/>
      <c r="AZ2" s="6" t="s">
        <v>4</v>
      </c>
      <c r="BA2" s="5"/>
      <c r="BB2" s="2"/>
      <c r="BC2" s="4"/>
      <c r="BD2" s="4"/>
      <c r="BE2" s="2"/>
      <c r="BF2" s="2"/>
      <c r="BG2" s="8"/>
      <c r="BH2" s="8"/>
      <c r="BI2" s="8"/>
      <c r="BJ2" s="2"/>
    </row>
    <row r="3" spans="1:62" ht="20.25" customHeight="1">
      <c r="A3" s="1"/>
      <c r="B3" s="769" t="s">
        <v>219</v>
      </c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  <c r="T3" s="769"/>
      <c r="U3" s="769"/>
      <c r="V3" s="769"/>
      <c r="W3" s="769"/>
      <c r="X3" s="769"/>
      <c r="Y3" s="769"/>
      <c r="Z3" s="769"/>
      <c r="AA3" s="769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4" t="s">
        <v>5</v>
      </c>
      <c r="AQ3" s="5"/>
      <c r="AR3" s="4"/>
      <c r="AS3" s="4"/>
      <c r="AT3" s="4"/>
      <c r="AU3" s="4"/>
      <c r="AV3" s="4"/>
      <c r="AW3" s="5"/>
      <c r="AX3" s="2"/>
      <c r="AY3" s="4"/>
      <c r="AZ3" s="6" t="s">
        <v>6</v>
      </c>
      <c r="BA3" s="5"/>
      <c r="BB3" s="2"/>
      <c r="BC3" s="9"/>
      <c r="BD3" s="4"/>
      <c r="BE3" s="2"/>
      <c r="BF3" s="2"/>
      <c r="BG3" s="8"/>
      <c r="BH3" s="8"/>
      <c r="BI3" s="8"/>
      <c r="BJ3" s="2"/>
    </row>
    <row r="4" spans="1:62" ht="20.25" customHeight="1">
      <c r="A4" s="10"/>
      <c r="B4" s="769" t="s">
        <v>7</v>
      </c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5"/>
      <c r="AZ4" s="6" t="s">
        <v>8</v>
      </c>
      <c r="BA4" s="2"/>
      <c r="BB4" s="2"/>
      <c r="BC4" s="2"/>
      <c r="BD4" s="2"/>
      <c r="BE4" s="2"/>
      <c r="BF4" s="2"/>
      <c r="BG4" s="11"/>
      <c r="BH4" s="11"/>
      <c r="BI4" s="11"/>
      <c r="BJ4" s="2"/>
    </row>
    <row r="5" spans="1:62" ht="20.25" customHeight="1">
      <c r="A5" s="1"/>
      <c r="B5" s="769" t="s">
        <v>216</v>
      </c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4" t="s">
        <v>9</v>
      </c>
      <c r="AQ5" s="5"/>
      <c r="AR5" s="4"/>
      <c r="AS5" s="4"/>
      <c r="AT5" s="4"/>
      <c r="AU5" s="4"/>
      <c r="AV5" s="4"/>
      <c r="AW5" s="4"/>
      <c r="AX5" s="2"/>
      <c r="AY5" s="4"/>
      <c r="AZ5" s="6" t="s">
        <v>10</v>
      </c>
      <c r="BA5" s="5"/>
      <c r="BB5" s="2"/>
      <c r="BC5" s="2"/>
      <c r="BD5" s="2"/>
      <c r="BE5" s="2"/>
      <c r="BF5" s="2"/>
      <c r="BG5" s="12"/>
      <c r="BH5" s="12"/>
      <c r="BI5" s="12"/>
      <c r="BJ5" s="2"/>
    </row>
    <row r="6" spans="1:62" ht="20.25" customHeight="1">
      <c r="A6" s="1"/>
      <c r="B6" s="769" t="s">
        <v>217</v>
      </c>
      <c r="C6" s="769"/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69"/>
      <c r="X6" s="769"/>
      <c r="Y6" s="769"/>
      <c r="Z6" s="769"/>
      <c r="AA6" s="76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5" t="s">
        <v>11</v>
      </c>
      <c r="AQ6" s="5"/>
      <c r="AR6" s="5"/>
      <c r="AS6" s="13"/>
      <c r="AT6" s="13"/>
      <c r="AU6" s="13"/>
      <c r="AV6" s="13"/>
      <c r="AW6" s="5"/>
      <c r="AX6" s="13"/>
      <c r="AY6" s="13"/>
      <c r="AZ6" s="6" t="s">
        <v>12</v>
      </c>
      <c r="BA6" s="14"/>
      <c r="BB6" s="15"/>
      <c r="BC6" s="2"/>
      <c r="BD6" s="2"/>
      <c r="BE6" s="2"/>
      <c r="BF6" s="2"/>
      <c r="BG6" s="12"/>
      <c r="BH6" s="12"/>
      <c r="BI6" s="12"/>
      <c r="BJ6" s="2"/>
    </row>
    <row r="7" spans="1:62" ht="20.25" customHeight="1">
      <c r="A7" s="1"/>
      <c r="B7" s="769" t="s">
        <v>13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769"/>
      <c r="Z7" s="769"/>
      <c r="AA7" s="769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5"/>
      <c r="AR7" s="5"/>
      <c r="AS7" s="13"/>
      <c r="AT7" s="13"/>
      <c r="AU7" s="13"/>
      <c r="AV7" s="13"/>
      <c r="AW7" s="5"/>
      <c r="AX7" s="13"/>
      <c r="AY7" s="13"/>
      <c r="AZ7" s="13"/>
      <c r="BA7" s="14"/>
      <c r="BB7" s="15"/>
      <c r="BC7" s="2"/>
      <c r="BD7" s="2"/>
      <c r="BE7" s="2"/>
      <c r="BF7" s="2"/>
      <c r="BG7" s="12"/>
      <c r="BH7" s="12"/>
      <c r="BI7" s="12"/>
      <c r="BJ7" s="2"/>
    </row>
    <row r="8" spans="1:62" s="454" customFormat="1" ht="20.25" customHeight="1">
      <c r="A8" s="1"/>
      <c r="B8" s="769" t="s">
        <v>213</v>
      </c>
      <c r="C8" s="769"/>
      <c r="D8" s="769"/>
      <c r="E8" s="769"/>
      <c r="F8" s="769"/>
      <c r="G8" s="769"/>
      <c r="H8" s="769"/>
      <c r="I8" s="769"/>
      <c r="J8" s="769"/>
      <c r="K8" s="769"/>
      <c r="L8" s="769"/>
      <c r="M8" s="769"/>
      <c r="N8" s="769"/>
      <c r="O8" s="769"/>
      <c r="P8" s="769"/>
      <c r="Q8" s="769"/>
      <c r="R8" s="769"/>
      <c r="S8" s="769"/>
      <c r="T8" s="769"/>
      <c r="U8" s="769"/>
      <c r="V8" s="769"/>
      <c r="W8" s="769"/>
      <c r="X8" s="769"/>
      <c r="Y8" s="769"/>
      <c r="Z8" s="769"/>
      <c r="AA8" s="769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5"/>
      <c r="AR8" s="5"/>
      <c r="AS8" s="13"/>
      <c r="AT8" s="13"/>
      <c r="AU8" s="13"/>
      <c r="AV8" s="13"/>
      <c r="AW8" s="5"/>
      <c r="AX8" s="13"/>
      <c r="AY8" s="13"/>
      <c r="AZ8" s="13"/>
      <c r="BA8" s="456"/>
      <c r="BB8" s="15"/>
      <c r="BC8" s="2"/>
      <c r="BD8" s="2"/>
      <c r="BE8" s="2"/>
      <c r="BF8" s="2"/>
      <c r="BG8" s="12"/>
      <c r="BH8" s="12"/>
      <c r="BI8" s="12"/>
      <c r="BJ8" s="2"/>
    </row>
    <row r="9" spans="1:62" ht="20.25" customHeight="1">
      <c r="A9" s="1"/>
      <c r="B9" s="769" t="s">
        <v>214</v>
      </c>
      <c r="C9" s="769"/>
      <c r="D9" s="769"/>
      <c r="E9" s="769"/>
      <c r="F9" s="769"/>
      <c r="G9" s="769"/>
      <c r="H9" s="769"/>
      <c r="I9" s="769"/>
      <c r="J9" s="769"/>
      <c r="K9" s="769"/>
      <c r="L9" s="769"/>
      <c r="M9" s="769"/>
      <c r="N9" s="769"/>
      <c r="O9" s="769"/>
      <c r="P9" s="769"/>
      <c r="Q9" s="769"/>
      <c r="R9" s="769"/>
      <c r="S9" s="769"/>
      <c r="T9" s="769"/>
      <c r="U9" s="769"/>
      <c r="V9" s="769"/>
      <c r="W9" s="769"/>
      <c r="X9" s="769"/>
      <c r="Y9" s="769"/>
      <c r="Z9" s="769"/>
      <c r="AA9" s="769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16"/>
      <c r="AN9" s="16"/>
      <c r="AO9" s="16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5"/>
      <c r="BE9" s="2"/>
      <c r="BF9" s="2"/>
      <c r="BG9" s="12"/>
      <c r="BH9" s="12"/>
      <c r="BI9" s="12"/>
      <c r="BJ9" s="2"/>
    </row>
    <row r="10" spans="1:62" ht="20.25" customHeight="1">
      <c r="A10" s="1"/>
      <c r="B10" s="769" t="s">
        <v>221</v>
      </c>
      <c r="C10" s="769"/>
      <c r="D10" s="769"/>
      <c r="E10" s="769"/>
      <c r="F10" s="769"/>
      <c r="G10" s="769"/>
      <c r="H10" s="769"/>
      <c r="I10" s="769"/>
      <c r="J10" s="769"/>
      <c r="K10" s="769"/>
      <c r="L10" s="769"/>
      <c r="M10" s="769"/>
      <c r="N10" s="769"/>
      <c r="O10" s="769"/>
      <c r="P10" s="769"/>
      <c r="Q10" s="769"/>
      <c r="R10" s="769"/>
      <c r="S10" s="769"/>
      <c r="T10" s="769"/>
      <c r="U10" s="769"/>
      <c r="V10" s="769"/>
      <c r="W10" s="769"/>
      <c r="X10" s="769"/>
      <c r="Y10" s="769"/>
      <c r="Z10" s="769"/>
      <c r="AA10" s="769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6"/>
      <c r="AN10" s="16"/>
      <c r="AO10" s="16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5"/>
      <c r="BD10" s="5"/>
      <c r="BE10" s="2"/>
      <c r="BF10" s="2"/>
      <c r="BG10" s="12"/>
      <c r="BH10" s="12"/>
      <c r="BI10" s="12"/>
      <c r="BJ10" s="2"/>
    </row>
    <row r="11" spans="1:62" ht="20.25" customHeight="1">
      <c r="A11" s="1"/>
      <c r="B11" s="769" t="s">
        <v>14</v>
      </c>
      <c r="C11" s="769"/>
      <c r="D11" s="769"/>
      <c r="E11" s="769"/>
      <c r="F11" s="769"/>
      <c r="G11" s="769"/>
      <c r="H11" s="769"/>
      <c r="I11" s="769"/>
      <c r="J11" s="769"/>
      <c r="K11" s="769"/>
      <c r="L11" s="769"/>
      <c r="M11" s="769"/>
      <c r="N11" s="769"/>
      <c r="O11" s="769"/>
      <c r="P11" s="769"/>
      <c r="Q11" s="769"/>
      <c r="R11" s="769"/>
      <c r="S11" s="769"/>
      <c r="T11" s="769"/>
      <c r="U11" s="769"/>
      <c r="V11" s="769"/>
      <c r="W11" s="769"/>
      <c r="X11" s="769"/>
      <c r="Y11" s="769"/>
      <c r="Z11" s="769"/>
      <c r="AA11" s="769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6"/>
      <c r="AN11" s="16"/>
      <c r="AO11" s="16"/>
      <c r="AP11" s="4"/>
      <c r="AQ11" s="5"/>
      <c r="AR11" s="5"/>
      <c r="AS11" s="13"/>
      <c r="AT11" s="13"/>
      <c r="AU11" s="13"/>
      <c r="AV11" s="13"/>
      <c r="AW11" s="5"/>
      <c r="AX11" s="13"/>
      <c r="AY11" s="13"/>
      <c r="AZ11" s="13"/>
      <c r="BA11" s="14"/>
      <c r="BB11" s="15"/>
      <c r="BC11" s="5"/>
      <c r="BD11" s="5"/>
      <c r="BE11" s="2"/>
      <c r="BF11" s="2"/>
      <c r="BG11" s="12"/>
      <c r="BH11" s="12"/>
      <c r="BI11" s="12"/>
      <c r="BJ11" s="2"/>
    </row>
    <row r="12" spans="1:62" s="454" customFormat="1" ht="20.25" customHeight="1">
      <c r="A12" s="1"/>
      <c r="B12" s="455"/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6"/>
      <c r="AN12" s="16"/>
      <c r="AO12" s="16"/>
      <c r="AP12" s="4"/>
      <c r="AQ12" s="5"/>
      <c r="AR12" s="5"/>
      <c r="AS12" s="13"/>
      <c r="AT12" s="13"/>
      <c r="AU12" s="13"/>
      <c r="AV12" s="13"/>
      <c r="AW12" s="5"/>
      <c r="AX12" s="13"/>
      <c r="AY12" s="13"/>
      <c r="AZ12" s="13"/>
      <c r="BA12" s="456"/>
      <c r="BB12" s="15"/>
      <c r="BC12" s="5"/>
      <c r="BD12" s="5"/>
      <c r="BE12" s="2"/>
      <c r="BF12" s="2"/>
      <c r="BG12" s="12"/>
      <c r="BH12" s="12"/>
      <c r="BI12" s="12"/>
      <c r="BJ12" s="2"/>
    </row>
    <row r="13" spans="1:62" ht="24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68" t="s">
        <v>222</v>
      </c>
      <c r="N13" s="761"/>
      <c r="O13" s="761"/>
      <c r="P13" s="761"/>
      <c r="Q13" s="761"/>
      <c r="R13" s="761"/>
      <c r="S13" s="761"/>
      <c r="T13" s="761"/>
      <c r="U13" s="761"/>
      <c r="V13" s="761"/>
      <c r="W13" s="761"/>
      <c r="X13" s="761"/>
      <c r="Y13" s="761"/>
      <c r="Z13" s="761"/>
      <c r="AA13" s="761"/>
      <c r="AB13" s="761"/>
      <c r="AC13" s="761"/>
      <c r="AD13" s="761"/>
      <c r="AE13" s="761"/>
      <c r="AF13" s="761"/>
      <c r="AG13" s="761"/>
      <c r="AH13" s="761"/>
      <c r="AI13" s="761"/>
      <c r="AJ13" s="761"/>
      <c r="AK13" s="761"/>
      <c r="AL13" s="761"/>
      <c r="AM13" s="761"/>
      <c r="AN13" s="761"/>
      <c r="AO13" s="761"/>
      <c r="AP13" s="761"/>
      <c r="AQ13" s="761"/>
      <c r="AR13" s="761"/>
      <c r="AS13" s="761"/>
      <c r="AT13" s="761"/>
      <c r="AU13" s="761"/>
      <c r="AV13" s="761"/>
      <c r="AW13" s="761"/>
      <c r="AX13" s="761"/>
      <c r="AY13" s="761"/>
      <c r="AZ13" s="761"/>
      <c r="BA13" s="761"/>
      <c r="BB13" s="761"/>
      <c r="BC13" s="2"/>
      <c r="BD13" s="2"/>
      <c r="BE13" s="2"/>
      <c r="BF13" s="2"/>
      <c r="BG13" s="2"/>
      <c r="BH13" s="2"/>
      <c r="BI13" s="2"/>
      <c r="BJ13" s="2"/>
    </row>
    <row r="14" spans="1:62" ht="3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7"/>
      <c r="AB14" s="764" t="s">
        <v>15</v>
      </c>
      <c r="AC14" s="761"/>
      <c r="AD14" s="761"/>
      <c r="AE14" s="761"/>
      <c r="AF14" s="761"/>
      <c r="AG14" s="761"/>
      <c r="AH14" s="761"/>
      <c r="AI14" s="761"/>
      <c r="AJ14" s="761"/>
      <c r="AK14" s="761"/>
      <c r="AL14" s="761"/>
      <c r="AM14" s="761"/>
      <c r="AN14" s="761"/>
      <c r="AO14" s="761"/>
      <c r="AP14" s="761"/>
      <c r="AQ14" s="761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ht="21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765" t="s">
        <v>16</v>
      </c>
      <c r="N15" s="761"/>
      <c r="O15" s="761"/>
      <c r="P15" s="761"/>
      <c r="Q15" s="761"/>
      <c r="R15" s="761"/>
      <c r="S15" s="761"/>
      <c r="T15" s="761"/>
      <c r="U15" s="761"/>
      <c r="V15" s="761"/>
      <c r="W15" s="761"/>
      <c r="X15" s="761"/>
      <c r="Y15" s="761"/>
      <c r="Z15" s="761"/>
      <c r="AA15" s="761"/>
      <c r="AB15" s="761"/>
      <c r="AC15" s="761"/>
      <c r="AD15" s="761"/>
      <c r="AE15" s="761"/>
      <c r="AF15" s="761"/>
      <c r="AG15" s="761"/>
      <c r="AH15" s="761"/>
      <c r="AI15" s="761"/>
      <c r="AJ15" s="761"/>
      <c r="AK15" s="761"/>
      <c r="AL15" s="761"/>
      <c r="AM15" s="761"/>
      <c r="AN15" s="761"/>
      <c r="AO15" s="761"/>
      <c r="AP15" s="761"/>
      <c r="AQ15" s="761"/>
      <c r="AR15" s="761"/>
      <c r="AS15" s="761"/>
      <c r="AT15" s="761"/>
      <c r="AU15" s="761"/>
      <c r="AV15" s="761"/>
      <c r="AW15" s="761"/>
      <c r="AX15" s="761"/>
      <c r="AY15" s="761"/>
      <c r="AZ15" s="761"/>
      <c r="BA15" s="761"/>
      <c r="BB15" s="761"/>
      <c r="BC15" s="2"/>
      <c r="BD15" s="2"/>
      <c r="BE15" s="2"/>
      <c r="BF15" s="2"/>
      <c r="BG15" s="2"/>
      <c r="BH15" s="2"/>
      <c r="BI15" s="2"/>
      <c r="BJ15" s="2"/>
    </row>
    <row r="16" spans="1:62" ht="2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2"/>
      <c r="BD16" s="2"/>
      <c r="BE16" s="2"/>
      <c r="BF16" s="2"/>
      <c r="BG16" s="2"/>
      <c r="BH16" s="2"/>
      <c r="BI16" s="2"/>
      <c r="BJ16" s="2"/>
    </row>
    <row r="17" spans="1:62" ht="2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9"/>
      <c r="R17" s="19" t="s">
        <v>17</v>
      </c>
      <c r="S17" s="19"/>
      <c r="T17" s="2"/>
      <c r="U17" s="19"/>
      <c r="V17" s="19"/>
      <c r="W17" s="2"/>
      <c r="X17" s="2"/>
      <c r="Y17" s="2"/>
      <c r="Z17" s="2"/>
      <c r="AA17" s="2"/>
      <c r="AB17" s="19"/>
      <c r="AC17" s="20" t="s">
        <v>18</v>
      </c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"/>
      <c r="BD17" s="2"/>
      <c r="BE17" s="2"/>
      <c r="BF17" s="2"/>
      <c r="BG17" s="2"/>
      <c r="BH17" s="2"/>
      <c r="BI17" s="2"/>
      <c r="BJ17" s="2"/>
    </row>
    <row r="18" spans="1:62" ht="2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9"/>
      <c r="R18" s="22" t="s">
        <v>19</v>
      </c>
      <c r="S18" s="19"/>
      <c r="T18" s="2"/>
      <c r="U18" s="19"/>
      <c r="V18" s="19"/>
      <c r="W18" s="2"/>
      <c r="X18" s="2"/>
      <c r="Y18" s="2"/>
      <c r="Z18" s="2"/>
      <c r="AA18" s="2"/>
      <c r="AB18" s="19"/>
      <c r="AC18" s="20" t="s">
        <v>20</v>
      </c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2"/>
      <c r="BD18" s="2"/>
      <c r="BE18" s="2"/>
      <c r="BF18" s="2"/>
      <c r="BG18" s="2"/>
      <c r="BH18" s="2"/>
      <c r="BI18" s="2"/>
      <c r="BJ18" s="2"/>
    </row>
    <row r="19" spans="1:62" ht="2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9"/>
      <c r="R19" s="22" t="s">
        <v>21</v>
      </c>
      <c r="S19" s="19"/>
      <c r="T19" s="2"/>
      <c r="U19" s="19"/>
      <c r="V19" s="19"/>
      <c r="W19" s="2"/>
      <c r="X19" s="2"/>
      <c r="Y19" s="2"/>
      <c r="Z19" s="2"/>
      <c r="AA19" s="2"/>
      <c r="AB19" s="19"/>
      <c r="AC19" s="20" t="s">
        <v>22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2"/>
      <c r="BD19" s="2"/>
      <c r="BE19" s="2"/>
      <c r="BF19" s="2"/>
      <c r="BG19" s="2"/>
      <c r="BH19" s="2"/>
      <c r="BI19" s="2"/>
      <c r="BJ19" s="2"/>
    </row>
    <row r="20" spans="1:62" ht="2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9"/>
      <c r="R20" s="19" t="s">
        <v>23</v>
      </c>
      <c r="S20" s="19"/>
      <c r="T20" s="19"/>
      <c r="U20" s="19"/>
      <c r="V20" s="19"/>
      <c r="W20" s="2"/>
      <c r="X20" s="2"/>
      <c r="Y20" s="2"/>
      <c r="Z20" s="2"/>
      <c r="AA20" s="2"/>
      <c r="AB20" s="19"/>
      <c r="AC20" s="20" t="s">
        <v>24</v>
      </c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2"/>
      <c r="BD20" s="2"/>
      <c r="BE20" s="2"/>
      <c r="BF20" s="2"/>
      <c r="BG20" s="2"/>
      <c r="BH20" s="2"/>
      <c r="BI20" s="2"/>
      <c r="BJ20" s="2"/>
    </row>
    <row r="21" spans="1:62" ht="2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4"/>
      <c r="R21" s="23"/>
      <c r="S21" s="23"/>
      <c r="T21" s="23"/>
      <c r="U21" s="23"/>
      <c r="V21" s="23"/>
      <c r="W21" s="23"/>
      <c r="X21" s="23"/>
      <c r="Y21" s="24"/>
      <c r="Z21" s="24"/>
      <c r="AA21" s="24"/>
      <c r="AB21" s="24"/>
      <c r="AC21" s="23"/>
      <c r="AD21" s="23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3"/>
      <c r="AQ21" s="23"/>
      <c r="AR21" s="23"/>
      <c r="AS21" s="4"/>
      <c r="AT21" s="4"/>
      <c r="AU21" s="4"/>
      <c r="AV21" s="4"/>
      <c r="AW21" s="4"/>
      <c r="AX21" s="4"/>
      <c r="AY21" s="4"/>
      <c r="AZ21" s="4"/>
      <c r="BA21" s="6"/>
      <c r="BB21" s="4"/>
      <c r="BC21" s="2"/>
      <c r="BD21" s="2"/>
      <c r="BE21" s="4"/>
      <c r="BF21" s="2"/>
      <c r="BG21" s="2"/>
      <c r="BH21" s="2"/>
      <c r="BI21" s="2"/>
      <c r="BJ21" s="2"/>
    </row>
    <row r="22" spans="1:62" ht="2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765" t="s">
        <v>25</v>
      </c>
      <c r="N22" s="761"/>
      <c r="O22" s="761"/>
      <c r="P22" s="761"/>
      <c r="Q22" s="761"/>
      <c r="R22" s="761"/>
      <c r="S22" s="761"/>
      <c r="T22" s="761"/>
      <c r="U22" s="761"/>
      <c r="V22" s="761"/>
      <c r="W22" s="761"/>
      <c r="X22" s="761"/>
      <c r="Y22" s="761"/>
      <c r="Z22" s="761"/>
      <c r="AA22" s="761"/>
      <c r="AB22" s="761"/>
      <c r="AC22" s="761"/>
      <c r="AD22" s="761"/>
      <c r="AE22" s="761"/>
      <c r="AF22" s="761"/>
      <c r="AG22" s="761"/>
      <c r="AH22" s="761"/>
      <c r="AI22" s="761"/>
      <c r="AJ22" s="761"/>
      <c r="AK22" s="761"/>
      <c r="AL22" s="761"/>
      <c r="AM22" s="761"/>
      <c r="AN22" s="761"/>
      <c r="AO22" s="761"/>
      <c r="AP22" s="761"/>
      <c r="AQ22" s="761"/>
      <c r="AR22" s="761"/>
      <c r="AS22" s="761"/>
      <c r="AT22" s="761"/>
      <c r="AU22" s="761"/>
      <c r="AV22" s="761"/>
      <c r="AW22" s="761"/>
      <c r="AX22" s="761"/>
      <c r="AY22" s="761"/>
      <c r="AZ22" s="761"/>
      <c r="BA22" s="761"/>
      <c r="BB22" s="761"/>
      <c r="BC22" s="2"/>
      <c r="BD22" s="2"/>
      <c r="BE22" s="2"/>
      <c r="BF22" s="2"/>
      <c r="BG22" s="2"/>
      <c r="BH22" s="2"/>
      <c r="BI22" s="2"/>
      <c r="BJ22" s="2"/>
    </row>
    <row r="23" spans="1:62" ht="21" customHeight="1">
      <c r="A23" s="25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766" t="s">
        <v>27</v>
      </c>
      <c r="BC23" s="767"/>
      <c r="BD23" s="767"/>
      <c r="BE23" s="767"/>
      <c r="BF23" s="767"/>
      <c r="BG23" s="767"/>
      <c r="BH23" s="767"/>
      <c r="BI23" s="767"/>
      <c r="BJ23" s="2"/>
    </row>
    <row r="24" spans="1:62" ht="15" customHeight="1">
      <c r="A24" s="753" t="s">
        <v>28</v>
      </c>
      <c r="B24" s="756" t="s">
        <v>29</v>
      </c>
      <c r="C24" s="757"/>
      <c r="D24" s="757"/>
      <c r="E24" s="758"/>
      <c r="F24" s="26"/>
      <c r="G24" s="756" t="s">
        <v>30</v>
      </c>
      <c r="H24" s="757"/>
      <c r="I24" s="758"/>
      <c r="J24" s="26"/>
      <c r="K24" s="756" t="s">
        <v>31</v>
      </c>
      <c r="L24" s="757"/>
      <c r="M24" s="757"/>
      <c r="N24" s="758"/>
      <c r="O24" s="756" t="s">
        <v>32</v>
      </c>
      <c r="P24" s="757"/>
      <c r="Q24" s="757"/>
      <c r="R24" s="758"/>
      <c r="S24" s="26"/>
      <c r="T24" s="756" t="s">
        <v>33</v>
      </c>
      <c r="U24" s="757"/>
      <c r="V24" s="758"/>
      <c r="W24" s="26"/>
      <c r="X24" s="756" t="s">
        <v>34</v>
      </c>
      <c r="Y24" s="757"/>
      <c r="Z24" s="758"/>
      <c r="AA24" s="26"/>
      <c r="AB24" s="756" t="s">
        <v>35</v>
      </c>
      <c r="AC24" s="757"/>
      <c r="AD24" s="757"/>
      <c r="AE24" s="758"/>
      <c r="AF24" s="26"/>
      <c r="AG24" s="756" t="s">
        <v>36</v>
      </c>
      <c r="AH24" s="757"/>
      <c r="AI24" s="758"/>
      <c r="AJ24" s="26"/>
      <c r="AK24" s="756" t="s">
        <v>37</v>
      </c>
      <c r="AL24" s="757"/>
      <c r="AM24" s="757"/>
      <c r="AN24" s="758"/>
      <c r="AO24" s="756" t="s">
        <v>38</v>
      </c>
      <c r="AP24" s="757"/>
      <c r="AQ24" s="757"/>
      <c r="AR24" s="758"/>
      <c r="AS24" s="26"/>
      <c r="AT24" s="756" t="s">
        <v>39</v>
      </c>
      <c r="AU24" s="757"/>
      <c r="AV24" s="758"/>
      <c r="AW24" s="26"/>
      <c r="AX24" s="756" t="s">
        <v>40</v>
      </c>
      <c r="AY24" s="757"/>
      <c r="AZ24" s="757"/>
      <c r="BA24" s="758"/>
      <c r="BB24" s="759" t="s">
        <v>41</v>
      </c>
      <c r="BC24" s="759" t="s">
        <v>42</v>
      </c>
      <c r="BD24" s="759" t="s">
        <v>43</v>
      </c>
      <c r="BE24" s="759" t="s">
        <v>44</v>
      </c>
      <c r="BF24" s="759" t="s">
        <v>45</v>
      </c>
      <c r="BG24" s="759" t="s">
        <v>46</v>
      </c>
      <c r="BH24" s="759" t="s">
        <v>47</v>
      </c>
      <c r="BI24" s="759" t="s">
        <v>48</v>
      </c>
      <c r="BJ24" s="27"/>
    </row>
    <row r="25" spans="1:62" ht="13.5" customHeight="1">
      <c r="A25" s="754"/>
      <c r="B25" s="28"/>
      <c r="C25" s="28"/>
      <c r="D25" s="28"/>
      <c r="E25" s="28"/>
      <c r="F25" s="29">
        <v>29</v>
      </c>
      <c r="G25" s="28"/>
      <c r="H25" s="28"/>
      <c r="I25" s="28"/>
      <c r="J25" s="29">
        <v>27</v>
      </c>
      <c r="K25" s="28"/>
      <c r="L25" s="28"/>
      <c r="M25" s="28"/>
      <c r="N25" s="28"/>
      <c r="O25" s="28"/>
      <c r="P25" s="28"/>
      <c r="Q25" s="28"/>
      <c r="R25" s="28"/>
      <c r="S25" s="29">
        <v>29</v>
      </c>
      <c r="T25" s="28"/>
      <c r="U25" s="28"/>
      <c r="V25" s="28"/>
      <c r="W25" s="29">
        <v>26</v>
      </c>
      <c r="X25" s="28"/>
      <c r="Y25" s="28"/>
      <c r="Z25" s="28"/>
      <c r="AA25" s="29">
        <v>23</v>
      </c>
      <c r="AB25" s="28"/>
      <c r="AC25" s="28"/>
      <c r="AD25" s="28"/>
      <c r="AE25" s="28"/>
      <c r="AF25" s="29">
        <v>30</v>
      </c>
      <c r="AG25" s="28"/>
      <c r="AH25" s="28"/>
      <c r="AI25" s="28"/>
      <c r="AJ25" s="29">
        <v>27</v>
      </c>
      <c r="AK25" s="28"/>
      <c r="AL25" s="28"/>
      <c r="AM25" s="28"/>
      <c r="AN25" s="28"/>
      <c r="AO25" s="28"/>
      <c r="AP25" s="28"/>
      <c r="AQ25" s="28"/>
      <c r="AR25" s="28"/>
      <c r="AS25" s="29">
        <v>29</v>
      </c>
      <c r="AT25" s="30"/>
      <c r="AU25" s="28"/>
      <c r="AV25" s="28"/>
      <c r="AW25" s="29">
        <v>27</v>
      </c>
      <c r="AX25" s="28"/>
      <c r="AY25" s="28"/>
      <c r="AZ25" s="28"/>
      <c r="BA25" s="28"/>
      <c r="BB25" s="754"/>
      <c r="BC25" s="754"/>
      <c r="BD25" s="754"/>
      <c r="BE25" s="754"/>
      <c r="BF25" s="754"/>
      <c r="BG25" s="754"/>
      <c r="BH25" s="754"/>
      <c r="BI25" s="754"/>
      <c r="BJ25" s="27"/>
    </row>
    <row r="26" spans="1:62" ht="13.5" customHeight="1">
      <c r="A26" s="754"/>
      <c r="B26" s="31"/>
      <c r="C26" s="31"/>
      <c r="D26" s="31"/>
      <c r="E26" s="31"/>
      <c r="F26" s="32" t="s">
        <v>49</v>
      </c>
      <c r="G26" s="31"/>
      <c r="H26" s="31"/>
      <c r="I26" s="31"/>
      <c r="J26" s="32" t="s">
        <v>50</v>
      </c>
      <c r="K26" s="31"/>
      <c r="L26" s="31"/>
      <c r="M26" s="31"/>
      <c r="N26" s="31"/>
      <c r="O26" s="31"/>
      <c r="P26" s="31"/>
      <c r="Q26" s="31"/>
      <c r="R26" s="31"/>
      <c r="S26" s="32" t="s">
        <v>51</v>
      </c>
      <c r="T26" s="31"/>
      <c r="U26" s="31"/>
      <c r="V26" s="31"/>
      <c r="W26" s="32" t="s">
        <v>52</v>
      </c>
      <c r="X26" s="31"/>
      <c r="Y26" s="31"/>
      <c r="Z26" s="31"/>
      <c r="AA26" s="32" t="s">
        <v>53</v>
      </c>
      <c r="AB26" s="31"/>
      <c r="AC26" s="31"/>
      <c r="AD26" s="31"/>
      <c r="AE26" s="31"/>
      <c r="AF26" s="32" t="s">
        <v>54</v>
      </c>
      <c r="AG26" s="31"/>
      <c r="AH26" s="31"/>
      <c r="AI26" s="31"/>
      <c r="AJ26" s="32" t="s">
        <v>55</v>
      </c>
      <c r="AK26" s="31"/>
      <c r="AL26" s="31"/>
      <c r="AM26" s="31"/>
      <c r="AN26" s="31"/>
      <c r="AO26" s="31"/>
      <c r="AP26" s="31"/>
      <c r="AQ26" s="31"/>
      <c r="AR26" s="31"/>
      <c r="AS26" s="32" t="s">
        <v>56</v>
      </c>
      <c r="AT26" s="31"/>
      <c r="AU26" s="31"/>
      <c r="AV26" s="31"/>
      <c r="AW26" s="32" t="s">
        <v>57</v>
      </c>
      <c r="AX26" s="31"/>
      <c r="AY26" s="31"/>
      <c r="AZ26" s="31"/>
      <c r="BA26" s="31"/>
      <c r="BB26" s="754"/>
      <c r="BC26" s="754"/>
      <c r="BD26" s="754"/>
      <c r="BE26" s="754"/>
      <c r="BF26" s="754"/>
      <c r="BG26" s="754"/>
      <c r="BH26" s="754"/>
      <c r="BI26" s="754"/>
      <c r="BJ26" s="27"/>
    </row>
    <row r="27" spans="1:62" ht="13.5" customHeight="1">
      <c r="A27" s="754"/>
      <c r="B27" s="33">
        <v>1</v>
      </c>
      <c r="C27" s="33">
        <v>8</v>
      </c>
      <c r="D27" s="33">
        <v>15</v>
      </c>
      <c r="E27" s="33">
        <v>22</v>
      </c>
      <c r="F27" s="29">
        <v>5</v>
      </c>
      <c r="G27" s="33">
        <v>6</v>
      </c>
      <c r="H27" s="33">
        <v>13</v>
      </c>
      <c r="I27" s="33">
        <v>20</v>
      </c>
      <c r="J27" s="29">
        <v>2</v>
      </c>
      <c r="K27" s="33">
        <v>3</v>
      </c>
      <c r="L27" s="33">
        <v>10</v>
      </c>
      <c r="M27" s="33">
        <v>17</v>
      </c>
      <c r="N27" s="33">
        <v>24</v>
      </c>
      <c r="O27" s="33">
        <v>1</v>
      </c>
      <c r="P27" s="33">
        <v>8</v>
      </c>
      <c r="Q27" s="33">
        <v>15</v>
      </c>
      <c r="R27" s="33">
        <v>22</v>
      </c>
      <c r="S27" s="29">
        <v>4</v>
      </c>
      <c r="T27" s="33">
        <v>5</v>
      </c>
      <c r="U27" s="33">
        <v>12</v>
      </c>
      <c r="V27" s="33">
        <v>19</v>
      </c>
      <c r="W27" s="29">
        <v>1</v>
      </c>
      <c r="X27" s="33">
        <v>2</v>
      </c>
      <c r="Y27" s="33">
        <v>9</v>
      </c>
      <c r="Z27" s="33">
        <v>16</v>
      </c>
      <c r="AA27" s="29">
        <v>1</v>
      </c>
      <c r="AB27" s="33">
        <v>2</v>
      </c>
      <c r="AC27" s="33">
        <v>9</v>
      </c>
      <c r="AD27" s="33">
        <v>16</v>
      </c>
      <c r="AE27" s="33">
        <v>23</v>
      </c>
      <c r="AF27" s="29">
        <v>5</v>
      </c>
      <c r="AG27" s="33">
        <v>6</v>
      </c>
      <c r="AH27" s="33">
        <v>13</v>
      </c>
      <c r="AI27" s="33">
        <v>20</v>
      </c>
      <c r="AJ27" s="29">
        <v>3</v>
      </c>
      <c r="AK27" s="33">
        <v>4</v>
      </c>
      <c r="AL27" s="33">
        <v>11</v>
      </c>
      <c r="AM27" s="33">
        <v>18</v>
      </c>
      <c r="AN27" s="33">
        <v>25</v>
      </c>
      <c r="AO27" s="33">
        <v>1</v>
      </c>
      <c r="AP27" s="33">
        <v>8</v>
      </c>
      <c r="AQ27" s="33">
        <v>15</v>
      </c>
      <c r="AR27" s="33">
        <v>22</v>
      </c>
      <c r="AS27" s="29">
        <v>5</v>
      </c>
      <c r="AT27" s="33">
        <v>6</v>
      </c>
      <c r="AU27" s="33">
        <v>13</v>
      </c>
      <c r="AV27" s="33">
        <v>20</v>
      </c>
      <c r="AW27" s="29">
        <v>1</v>
      </c>
      <c r="AX27" s="33">
        <v>2</v>
      </c>
      <c r="AY27" s="33">
        <v>9</v>
      </c>
      <c r="AZ27" s="33">
        <v>16</v>
      </c>
      <c r="BA27" s="33">
        <v>23</v>
      </c>
      <c r="BB27" s="754"/>
      <c r="BC27" s="754"/>
      <c r="BD27" s="754"/>
      <c r="BE27" s="754"/>
      <c r="BF27" s="754"/>
      <c r="BG27" s="754"/>
      <c r="BH27" s="754"/>
      <c r="BI27" s="754"/>
      <c r="BJ27" s="34"/>
    </row>
    <row r="28" spans="1:62" ht="30" customHeight="1">
      <c r="A28" s="754"/>
      <c r="B28" s="35">
        <v>7</v>
      </c>
      <c r="C28" s="35">
        <v>14</v>
      </c>
      <c r="D28" s="35">
        <v>21</v>
      </c>
      <c r="E28" s="35">
        <v>29</v>
      </c>
      <c r="F28" s="36" t="s">
        <v>50</v>
      </c>
      <c r="G28" s="35">
        <v>12</v>
      </c>
      <c r="H28" s="35">
        <v>19</v>
      </c>
      <c r="I28" s="35">
        <v>26</v>
      </c>
      <c r="J28" s="36" t="s">
        <v>58</v>
      </c>
      <c r="K28" s="35">
        <v>9</v>
      </c>
      <c r="L28" s="35">
        <v>16</v>
      </c>
      <c r="M28" s="35">
        <v>23</v>
      </c>
      <c r="N28" s="35">
        <v>30</v>
      </c>
      <c r="O28" s="35">
        <v>7</v>
      </c>
      <c r="P28" s="35">
        <v>14</v>
      </c>
      <c r="Q28" s="35">
        <v>21</v>
      </c>
      <c r="R28" s="35">
        <v>28</v>
      </c>
      <c r="S28" s="36" t="s">
        <v>52</v>
      </c>
      <c r="T28" s="35">
        <v>11</v>
      </c>
      <c r="U28" s="35">
        <v>18</v>
      </c>
      <c r="V28" s="35">
        <v>25</v>
      </c>
      <c r="W28" s="36" t="s">
        <v>53</v>
      </c>
      <c r="X28" s="35">
        <v>8</v>
      </c>
      <c r="Y28" s="35">
        <v>15</v>
      </c>
      <c r="Z28" s="35">
        <v>22</v>
      </c>
      <c r="AA28" s="36" t="s">
        <v>54</v>
      </c>
      <c r="AB28" s="35">
        <v>8</v>
      </c>
      <c r="AC28" s="35">
        <v>15</v>
      </c>
      <c r="AD28" s="35">
        <v>22</v>
      </c>
      <c r="AE28" s="35">
        <v>29</v>
      </c>
      <c r="AF28" s="36" t="s">
        <v>55</v>
      </c>
      <c r="AG28" s="35">
        <v>12</v>
      </c>
      <c r="AH28" s="35">
        <v>19</v>
      </c>
      <c r="AI28" s="35">
        <v>26</v>
      </c>
      <c r="AJ28" s="36" t="s">
        <v>59</v>
      </c>
      <c r="AK28" s="35">
        <v>10</v>
      </c>
      <c r="AL28" s="35">
        <v>17</v>
      </c>
      <c r="AM28" s="35">
        <v>24</v>
      </c>
      <c r="AN28" s="35">
        <v>31</v>
      </c>
      <c r="AO28" s="35">
        <v>7</v>
      </c>
      <c r="AP28" s="35">
        <v>14</v>
      </c>
      <c r="AQ28" s="35">
        <v>21</v>
      </c>
      <c r="AR28" s="35">
        <v>28</v>
      </c>
      <c r="AS28" s="36" t="s">
        <v>57</v>
      </c>
      <c r="AT28" s="35">
        <v>12</v>
      </c>
      <c r="AU28" s="35">
        <v>19</v>
      </c>
      <c r="AV28" s="35">
        <v>26</v>
      </c>
      <c r="AW28" s="36" t="s">
        <v>60</v>
      </c>
      <c r="AX28" s="35">
        <v>8</v>
      </c>
      <c r="AY28" s="35">
        <v>15</v>
      </c>
      <c r="AZ28" s="35">
        <v>22</v>
      </c>
      <c r="BA28" s="35">
        <v>31</v>
      </c>
      <c r="BB28" s="754"/>
      <c r="BC28" s="754"/>
      <c r="BD28" s="754"/>
      <c r="BE28" s="754"/>
      <c r="BF28" s="754"/>
      <c r="BG28" s="754"/>
      <c r="BH28" s="754"/>
      <c r="BI28" s="754"/>
      <c r="BJ28" s="34"/>
    </row>
    <row r="29" spans="1:62" ht="18.75" customHeight="1">
      <c r="A29" s="755"/>
      <c r="B29" s="35">
        <v>1</v>
      </c>
      <c r="C29" s="35">
        <v>2</v>
      </c>
      <c r="D29" s="35">
        <v>3</v>
      </c>
      <c r="E29" s="35">
        <v>4</v>
      </c>
      <c r="F29" s="35">
        <v>5</v>
      </c>
      <c r="G29" s="35">
        <v>6</v>
      </c>
      <c r="H29" s="35">
        <v>7</v>
      </c>
      <c r="I29" s="35">
        <v>8</v>
      </c>
      <c r="J29" s="35">
        <v>9</v>
      </c>
      <c r="K29" s="35">
        <v>10</v>
      </c>
      <c r="L29" s="35">
        <v>11</v>
      </c>
      <c r="M29" s="35">
        <v>12</v>
      </c>
      <c r="N29" s="35">
        <v>13</v>
      </c>
      <c r="O29" s="35">
        <v>14</v>
      </c>
      <c r="P29" s="35">
        <v>15</v>
      </c>
      <c r="Q29" s="35">
        <v>16</v>
      </c>
      <c r="R29" s="35">
        <v>17</v>
      </c>
      <c r="S29" s="35">
        <v>18</v>
      </c>
      <c r="T29" s="35">
        <v>19</v>
      </c>
      <c r="U29" s="35">
        <v>20</v>
      </c>
      <c r="V29" s="35">
        <v>21</v>
      </c>
      <c r="W29" s="35">
        <v>22</v>
      </c>
      <c r="X29" s="35">
        <v>23</v>
      </c>
      <c r="Y29" s="35">
        <v>24</v>
      </c>
      <c r="Z29" s="35">
        <v>25</v>
      </c>
      <c r="AA29" s="35">
        <v>26</v>
      </c>
      <c r="AB29" s="35">
        <v>27</v>
      </c>
      <c r="AC29" s="35">
        <v>28</v>
      </c>
      <c r="AD29" s="35">
        <v>29</v>
      </c>
      <c r="AE29" s="35">
        <v>30</v>
      </c>
      <c r="AF29" s="35">
        <v>31</v>
      </c>
      <c r="AG29" s="35">
        <v>32</v>
      </c>
      <c r="AH29" s="35">
        <v>33</v>
      </c>
      <c r="AI29" s="35">
        <v>34</v>
      </c>
      <c r="AJ29" s="35">
        <v>35</v>
      </c>
      <c r="AK29" s="35">
        <v>36</v>
      </c>
      <c r="AL29" s="35">
        <v>37</v>
      </c>
      <c r="AM29" s="35">
        <v>38</v>
      </c>
      <c r="AN29" s="35">
        <v>39</v>
      </c>
      <c r="AO29" s="35">
        <v>40</v>
      </c>
      <c r="AP29" s="35">
        <v>41</v>
      </c>
      <c r="AQ29" s="35">
        <v>42</v>
      </c>
      <c r="AR29" s="35">
        <v>43</v>
      </c>
      <c r="AS29" s="35">
        <v>44</v>
      </c>
      <c r="AT29" s="35">
        <v>45</v>
      </c>
      <c r="AU29" s="35">
        <v>46</v>
      </c>
      <c r="AV29" s="35">
        <v>47</v>
      </c>
      <c r="AW29" s="35">
        <v>48</v>
      </c>
      <c r="AX29" s="35">
        <v>49</v>
      </c>
      <c r="AY29" s="35">
        <v>50</v>
      </c>
      <c r="AZ29" s="35">
        <v>51</v>
      </c>
      <c r="BA29" s="35">
        <v>52</v>
      </c>
      <c r="BB29" s="755"/>
      <c r="BC29" s="755"/>
      <c r="BD29" s="755"/>
      <c r="BE29" s="755"/>
      <c r="BF29" s="755"/>
      <c r="BG29" s="755"/>
      <c r="BH29" s="755"/>
      <c r="BI29" s="755"/>
      <c r="BJ29" s="34"/>
    </row>
    <row r="30" spans="1:62" ht="21" customHeight="1">
      <c r="A30" s="37" t="s">
        <v>52</v>
      </c>
      <c r="B30" s="38"/>
      <c r="C30" s="39"/>
      <c r="D30" s="39" t="s">
        <v>61</v>
      </c>
      <c r="E30" s="39"/>
      <c r="F30" s="39"/>
      <c r="G30" s="39" t="s">
        <v>61</v>
      </c>
      <c r="H30" s="39"/>
      <c r="I30" s="39"/>
      <c r="J30" s="39" t="s">
        <v>61</v>
      </c>
      <c r="K30" s="39"/>
      <c r="L30" s="39"/>
      <c r="M30" s="39" t="s">
        <v>61</v>
      </c>
      <c r="N30" s="39"/>
      <c r="O30" s="39"/>
      <c r="P30" s="39" t="s">
        <v>61</v>
      </c>
      <c r="Q30" s="40"/>
      <c r="R30" s="39"/>
      <c r="S30" s="41" t="s">
        <v>62</v>
      </c>
      <c r="T30" s="41" t="s">
        <v>62</v>
      </c>
      <c r="U30" s="42"/>
      <c r="V30" s="43" t="s">
        <v>63</v>
      </c>
      <c r="W30" s="43" t="s">
        <v>63</v>
      </c>
      <c r="X30" s="41" t="s">
        <v>62</v>
      </c>
      <c r="Y30" s="38"/>
      <c r="Z30" s="39"/>
      <c r="AA30" s="39" t="s">
        <v>61</v>
      </c>
      <c r="AB30" s="39"/>
      <c r="AC30" s="39"/>
      <c r="AD30" s="39" t="s">
        <v>61</v>
      </c>
      <c r="AE30" s="39"/>
      <c r="AF30" s="39"/>
      <c r="AG30" s="39" t="s">
        <v>61</v>
      </c>
      <c r="AH30" s="39"/>
      <c r="AI30" s="39"/>
      <c r="AJ30" s="39" t="s">
        <v>61</v>
      </c>
      <c r="AK30" s="39"/>
      <c r="AL30" s="39"/>
      <c r="AM30" s="40" t="s">
        <v>61</v>
      </c>
      <c r="AN30" s="39"/>
      <c r="AO30" s="39"/>
      <c r="AP30" s="43" t="s">
        <v>63</v>
      </c>
      <c r="AQ30" s="41" t="s">
        <v>64</v>
      </c>
      <c r="AR30" s="41" t="s">
        <v>64</v>
      </c>
      <c r="AS30" s="44" t="s">
        <v>65</v>
      </c>
      <c r="AT30" s="44" t="s">
        <v>65</v>
      </c>
      <c r="AU30" s="44" t="s">
        <v>65</v>
      </c>
      <c r="AV30" s="41" t="s">
        <v>62</v>
      </c>
      <c r="AW30" s="41" t="s">
        <v>62</v>
      </c>
      <c r="AX30" s="41" t="s">
        <v>62</v>
      </c>
      <c r="AY30" s="41" t="s">
        <v>62</v>
      </c>
      <c r="AZ30" s="41" t="s">
        <v>62</v>
      </c>
      <c r="BA30" s="41" t="s">
        <v>62</v>
      </c>
      <c r="BB30" s="41">
        <f>16+15</f>
        <v>31</v>
      </c>
      <c r="BC30" s="41">
        <f>1+2</f>
        <v>3</v>
      </c>
      <c r="BD30" s="41"/>
      <c r="BE30" s="45">
        <v>4</v>
      </c>
      <c r="BF30" s="41">
        <v>2</v>
      </c>
      <c r="BG30" s="41">
        <v>3</v>
      </c>
      <c r="BH30" s="41">
        <v>9</v>
      </c>
      <c r="BI30" s="46">
        <f t="shared" ref="BI30:BI32" si="0">SUM(BB30:BH30)</f>
        <v>52</v>
      </c>
      <c r="BJ30" s="47"/>
    </row>
    <row r="31" spans="1:62" ht="21" customHeight="1">
      <c r="A31" s="37" t="s">
        <v>53</v>
      </c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8"/>
      <c r="N31" s="39"/>
      <c r="O31" s="39"/>
      <c r="P31" s="41" t="s">
        <v>64</v>
      </c>
      <c r="Q31" s="43" t="s">
        <v>63</v>
      </c>
      <c r="R31" s="41" t="s">
        <v>66</v>
      </c>
      <c r="S31" s="49"/>
      <c r="T31" s="49"/>
      <c r="U31" s="49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1"/>
      <c r="BB31" s="45">
        <v>14</v>
      </c>
      <c r="BC31" s="41">
        <v>1</v>
      </c>
      <c r="BD31" s="41">
        <v>1</v>
      </c>
      <c r="BE31" s="41"/>
      <c r="BF31" s="41">
        <v>1</v>
      </c>
      <c r="BG31" s="41"/>
      <c r="BH31" s="41">
        <v>0</v>
      </c>
      <c r="BI31" s="46">
        <f t="shared" si="0"/>
        <v>17</v>
      </c>
      <c r="BJ31" s="49"/>
    </row>
    <row r="32" spans="1:62" ht="23.25" customHeight="1">
      <c r="A32" s="52" t="s">
        <v>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5"/>
      <c r="AB32" s="55"/>
      <c r="AC32" s="55"/>
      <c r="AD32" s="55"/>
      <c r="AE32" s="55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7"/>
      <c r="BB32" s="58">
        <f t="shared" ref="BB32:BH32" si="1">SUM(BB29:BB31)</f>
        <v>45</v>
      </c>
      <c r="BC32" s="58">
        <f t="shared" si="1"/>
        <v>4</v>
      </c>
      <c r="BD32" s="58">
        <f t="shared" si="1"/>
        <v>1</v>
      </c>
      <c r="BE32" s="58">
        <f t="shared" si="1"/>
        <v>4</v>
      </c>
      <c r="BF32" s="58">
        <f t="shared" si="1"/>
        <v>3</v>
      </c>
      <c r="BG32" s="58">
        <f t="shared" si="1"/>
        <v>3</v>
      </c>
      <c r="BH32" s="58">
        <f t="shared" si="1"/>
        <v>9</v>
      </c>
      <c r="BI32" s="59">
        <f t="shared" si="0"/>
        <v>69</v>
      </c>
      <c r="BJ32" s="60"/>
    </row>
    <row r="33" spans="1:62" ht="12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</row>
    <row r="34" spans="1:62" ht="27.75" customHeight="1">
      <c r="A34" s="62" t="s">
        <v>68</v>
      </c>
      <c r="B34" s="63"/>
      <c r="C34" s="63"/>
      <c r="D34" s="63"/>
      <c r="E34" s="64"/>
      <c r="F34" s="760" t="s">
        <v>41</v>
      </c>
      <c r="G34" s="761"/>
      <c r="H34" s="761"/>
      <c r="I34" s="761"/>
      <c r="J34" s="761"/>
      <c r="K34" s="65"/>
      <c r="L34" s="66" t="s">
        <v>63</v>
      </c>
      <c r="M34" s="760" t="s">
        <v>69</v>
      </c>
      <c r="N34" s="761"/>
      <c r="O34" s="761"/>
      <c r="P34" s="761"/>
      <c r="Q34" s="761"/>
      <c r="R34" s="761"/>
      <c r="S34" s="67"/>
      <c r="T34" s="68"/>
      <c r="U34" s="69" t="s">
        <v>70</v>
      </c>
      <c r="V34" s="762" t="s">
        <v>71</v>
      </c>
      <c r="W34" s="761"/>
      <c r="X34" s="761"/>
      <c r="Y34" s="761"/>
      <c r="Z34" s="761"/>
      <c r="AA34" s="69" t="s">
        <v>64</v>
      </c>
      <c r="AB34" s="760" t="s">
        <v>45</v>
      </c>
      <c r="AC34" s="761"/>
      <c r="AD34" s="761"/>
      <c r="AE34" s="761"/>
      <c r="AF34" s="761"/>
      <c r="AG34" s="761"/>
      <c r="AH34" s="69" t="s">
        <v>50</v>
      </c>
      <c r="AI34" s="760" t="s">
        <v>72</v>
      </c>
      <c r="AJ34" s="761"/>
      <c r="AK34" s="761"/>
      <c r="AL34" s="761"/>
      <c r="AM34" s="761"/>
      <c r="AN34" s="761"/>
      <c r="AO34" s="69" t="s">
        <v>66</v>
      </c>
      <c r="AP34" s="760" t="s">
        <v>73</v>
      </c>
      <c r="AQ34" s="761"/>
      <c r="AR34" s="761"/>
      <c r="AS34" s="761"/>
      <c r="AT34" s="761"/>
      <c r="AU34" s="69" t="s">
        <v>62</v>
      </c>
      <c r="AV34" s="760" t="s">
        <v>47</v>
      </c>
      <c r="AW34" s="761"/>
      <c r="AX34" s="761"/>
      <c r="AY34" s="761"/>
      <c r="AZ34" s="761"/>
      <c r="BA34" s="67"/>
      <c r="BB34" s="70"/>
      <c r="BC34" s="70"/>
      <c r="BD34" s="70"/>
      <c r="BE34" s="70"/>
      <c r="BF34" s="71"/>
      <c r="BG34" s="72"/>
      <c r="BH34" s="70"/>
      <c r="BI34" s="70"/>
      <c r="BJ34" s="73"/>
    </row>
    <row r="35" spans="1:62" ht="20.25" customHeight="1">
      <c r="A35" s="74"/>
      <c r="B35" s="74"/>
      <c r="C35" s="74"/>
      <c r="D35" s="74"/>
      <c r="E35" s="65"/>
      <c r="F35" s="761"/>
      <c r="G35" s="761"/>
      <c r="H35" s="761"/>
      <c r="I35" s="761"/>
      <c r="J35" s="761"/>
      <c r="K35" s="65"/>
      <c r="L35" s="65"/>
      <c r="M35" s="761"/>
      <c r="N35" s="761"/>
      <c r="O35" s="761"/>
      <c r="P35" s="761"/>
      <c r="Q35" s="761"/>
      <c r="R35" s="761"/>
      <c r="S35" s="67"/>
      <c r="T35" s="68"/>
      <c r="U35" s="69" t="s">
        <v>61</v>
      </c>
      <c r="V35" s="763"/>
      <c r="W35" s="761"/>
      <c r="X35" s="761"/>
      <c r="Y35" s="761"/>
      <c r="Z35" s="761"/>
      <c r="AA35" s="65"/>
      <c r="AB35" s="761"/>
      <c r="AC35" s="761"/>
      <c r="AD35" s="761"/>
      <c r="AE35" s="761"/>
      <c r="AF35" s="761"/>
      <c r="AG35" s="761"/>
      <c r="AH35" s="65"/>
      <c r="AI35" s="761"/>
      <c r="AJ35" s="761"/>
      <c r="AK35" s="761"/>
      <c r="AL35" s="761"/>
      <c r="AM35" s="761"/>
      <c r="AN35" s="761"/>
      <c r="AO35" s="75"/>
      <c r="AP35" s="761"/>
      <c r="AQ35" s="761"/>
      <c r="AR35" s="761"/>
      <c r="AS35" s="761"/>
      <c r="AT35" s="761"/>
      <c r="AU35" s="76"/>
      <c r="AV35" s="761"/>
      <c r="AW35" s="761"/>
      <c r="AX35" s="761"/>
      <c r="AY35" s="761"/>
      <c r="AZ35" s="761"/>
      <c r="BA35" s="67"/>
      <c r="BB35" s="77"/>
      <c r="BC35" s="77"/>
      <c r="BD35" s="71"/>
      <c r="BE35" s="71"/>
      <c r="BF35" s="71"/>
      <c r="BG35" s="72"/>
      <c r="BH35" s="77"/>
      <c r="BI35" s="77"/>
      <c r="BJ35" s="73"/>
    </row>
    <row r="36" spans="1:62" ht="12.75" customHeight="1">
      <c r="A36" s="78"/>
      <c r="B36" s="78"/>
      <c r="C36" s="78"/>
      <c r="D36" s="78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9"/>
      <c r="AE36" s="79"/>
      <c r="AF36" s="67"/>
      <c r="AG36" s="67"/>
      <c r="AH36" s="67"/>
      <c r="AI36" s="67"/>
      <c r="AJ36" s="67"/>
      <c r="AK36" s="67"/>
      <c r="AL36" s="67"/>
      <c r="AM36" s="76"/>
      <c r="AN36" s="79"/>
      <c r="AO36" s="67"/>
      <c r="AP36" s="67"/>
      <c r="AQ36" s="67"/>
      <c r="AR36" s="67"/>
      <c r="AS36" s="67"/>
      <c r="AT36" s="67"/>
      <c r="AU36" s="76"/>
      <c r="AV36" s="76"/>
      <c r="AW36" s="76"/>
      <c r="AX36" s="76"/>
      <c r="AY36" s="76"/>
      <c r="AZ36" s="76"/>
      <c r="BA36" s="79"/>
      <c r="BB36" s="76"/>
      <c r="BC36" s="76"/>
      <c r="BD36" s="80"/>
      <c r="BE36" s="80"/>
      <c r="BF36" s="80"/>
      <c r="BG36" s="80"/>
      <c r="BH36" s="1"/>
      <c r="BI36" s="1"/>
      <c r="BJ36" s="1"/>
    </row>
    <row r="37" spans="1:62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62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</row>
    <row r="178" spans="1:62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</row>
    <row r="179" spans="1:62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</row>
    <row r="180" spans="1:62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</row>
    <row r="181" spans="1:62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</row>
    <row r="182" spans="1:6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</row>
    <row r="183" spans="1:62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</row>
    <row r="184" spans="1:62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</row>
    <row r="185" spans="1:62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</row>
    <row r="186" spans="1:62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</row>
    <row r="187" spans="1:62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</row>
    <row r="188" spans="1:62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</row>
    <row r="189" spans="1:62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</row>
    <row r="190" spans="1:62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</row>
    <row r="191" spans="1:62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</row>
    <row r="192" spans="1:6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</row>
    <row r="193" spans="1:62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</row>
    <row r="194" spans="1:62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</row>
    <row r="195" spans="1:62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</row>
    <row r="196" spans="1:62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</row>
    <row r="197" spans="1:62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</row>
    <row r="198" spans="1:62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</row>
    <row r="199" spans="1:62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</row>
    <row r="200" spans="1:62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</row>
    <row r="201" spans="1:62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</row>
    <row r="202" spans="1:6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</row>
    <row r="203" spans="1:62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</row>
    <row r="204" spans="1:62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</row>
    <row r="205" spans="1:62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</row>
    <row r="206" spans="1:62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</row>
    <row r="207" spans="1:62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</row>
    <row r="208" spans="1:62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</row>
    <row r="209" spans="1:62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</row>
    <row r="210" spans="1:62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</row>
    <row r="211" spans="1:62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</row>
    <row r="212" spans="1:6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</row>
    <row r="213" spans="1:62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</row>
    <row r="214" spans="1:62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</row>
    <row r="215" spans="1:62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</row>
    <row r="216" spans="1:62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</row>
    <row r="217" spans="1:62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</row>
    <row r="218" spans="1:62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</row>
    <row r="219" spans="1:62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</row>
    <row r="220" spans="1:62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</row>
    <row r="221" spans="1:62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</row>
    <row r="222" spans="1:6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</row>
    <row r="223" spans="1:62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</row>
    <row r="224" spans="1:62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</row>
    <row r="225" spans="1:62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</row>
    <row r="226" spans="1:62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</row>
    <row r="227" spans="1:62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</row>
    <row r="228" spans="1:62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</row>
    <row r="229" spans="1:62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</row>
    <row r="230" spans="1:62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</row>
    <row r="231" spans="1:62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</row>
    <row r="232" spans="1:6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</row>
    <row r="233" spans="1:62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</row>
    <row r="234" spans="1:62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</row>
    <row r="235" spans="1:62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</row>
    <row r="236" spans="1:62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</row>
    <row r="237" spans="1:62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</row>
    <row r="238" spans="1:62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</row>
    <row r="239" spans="1:62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</row>
    <row r="240" spans="1:62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</row>
    <row r="241" spans="1:62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</row>
    <row r="242" spans="1:6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</row>
    <row r="243" spans="1:62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</row>
    <row r="244" spans="1:62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</row>
    <row r="245" spans="1:62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</row>
    <row r="246" spans="1:62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</row>
    <row r="247" spans="1:62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</row>
    <row r="248" spans="1:62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</row>
    <row r="249" spans="1:62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</row>
    <row r="250" spans="1:62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</row>
    <row r="251" spans="1:62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</row>
    <row r="252" spans="1:6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</row>
    <row r="253" spans="1:62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</row>
    <row r="254" spans="1:62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</row>
    <row r="255" spans="1:62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</row>
    <row r="256" spans="1:62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</row>
    <row r="257" spans="1:62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</row>
    <row r="258" spans="1:62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</row>
    <row r="259" spans="1:62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</row>
    <row r="260" spans="1:62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</row>
    <row r="261" spans="1:62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</row>
    <row r="262" spans="1: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</row>
    <row r="263" spans="1:62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</row>
    <row r="264" spans="1:62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</row>
    <row r="265" spans="1:62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</row>
    <row r="266" spans="1:62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</row>
    <row r="267" spans="1:62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</row>
    <row r="268" spans="1:62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</row>
    <row r="269" spans="1:62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</row>
    <row r="270" spans="1:62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</row>
    <row r="271" spans="1:62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</row>
    <row r="272" spans="1:6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</row>
    <row r="273" spans="1:62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</row>
    <row r="274" spans="1:62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</row>
    <row r="275" spans="1:62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</row>
    <row r="276" spans="1:62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</row>
    <row r="277" spans="1:62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</row>
    <row r="278" spans="1:62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</row>
    <row r="279" spans="1:62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</row>
    <row r="280" spans="1:62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</row>
    <row r="281" spans="1:62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</row>
    <row r="282" spans="1:6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</row>
    <row r="283" spans="1:62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</row>
    <row r="284" spans="1:62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</row>
    <row r="285" spans="1:62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</row>
    <row r="286" spans="1:62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</row>
    <row r="287" spans="1:62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</row>
    <row r="288" spans="1:62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</row>
    <row r="289" spans="1:62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</row>
    <row r="290" spans="1:62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</row>
    <row r="291" spans="1:62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</row>
    <row r="292" spans="1:6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</row>
    <row r="293" spans="1:62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</row>
    <row r="294" spans="1:62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</row>
    <row r="295" spans="1:62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</row>
    <row r="296" spans="1:62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</row>
    <row r="297" spans="1:62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</row>
    <row r="298" spans="1:62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</row>
    <row r="299" spans="1:62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</row>
    <row r="300" spans="1:62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</row>
    <row r="301" spans="1:62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</row>
    <row r="302" spans="1:6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</row>
    <row r="303" spans="1:62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</row>
    <row r="304" spans="1:62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</row>
    <row r="305" spans="1:62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</row>
    <row r="306" spans="1:62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</row>
    <row r="307" spans="1:62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</row>
    <row r="308" spans="1:62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</row>
    <row r="309" spans="1:62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</row>
    <row r="310" spans="1:62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</row>
    <row r="311" spans="1:62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</row>
    <row r="312" spans="1:6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</row>
    <row r="313" spans="1:62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</row>
    <row r="314" spans="1:62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</row>
    <row r="315" spans="1:62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</row>
    <row r="316" spans="1:62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</row>
    <row r="317" spans="1:62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</row>
    <row r="318" spans="1:62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</row>
    <row r="319" spans="1:62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</row>
    <row r="320" spans="1:62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</row>
    <row r="321" spans="1:62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</row>
    <row r="322" spans="1:6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</row>
    <row r="323" spans="1:62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</row>
    <row r="324" spans="1:62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</row>
    <row r="325" spans="1:62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</row>
    <row r="326" spans="1:62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</row>
    <row r="327" spans="1:62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</row>
    <row r="328" spans="1:62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</row>
    <row r="329" spans="1:62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</row>
    <row r="330" spans="1:62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</row>
    <row r="331" spans="1:62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</row>
    <row r="332" spans="1:6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</row>
    <row r="333" spans="1:62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</row>
    <row r="334" spans="1:62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</row>
    <row r="335" spans="1:62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</row>
    <row r="336" spans="1:62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</row>
    <row r="337" spans="1:62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</row>
    <row r="338" spans="1:62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</row>
    <row r="339" spans="1:62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</row>
    <row r="340" spans="1:62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</row>
    <row r="341" spans="1:62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</row>
    <row r="342" spans="1:6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</row>
    <row r="343" spans="1:62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</row>
    <row r="344" spans="1:62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</row>
    <row r="345" spans="1:62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</row>
    <row r="346" spans="1:62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</row>
    <row r="347" spans="1:62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</row>
    <row r="348" spans="1:62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</row>
    <row r="349" spans="1:62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</row>
    <row r="350" spans="1:62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</row>
    <row r="351" spans="1:62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</row>
    <row r="352" spans="1:6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</row>
    <row r="353" spans="1:62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</row>
    <row r="354" spans="1:62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</row>
    <row r="355" spans="1:62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</row>
    <row r="356" spans="1:62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</row>
    <row r="357" spans="1:62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</row>
    <row r="358" spans="1:62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</row>
    <row r="359" spans="1:62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</row>
    <row r="360" spans="1:62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</row>
    <row r="361" spans="1:62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</row>
    <row r="362" spans="1: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</row>
    <row r="363" spans="1:62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</row>
    <row r="364" spans="1:62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</row>
    <row r="365" spans="1:62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</row>
    <row r="366" spans="1:62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</row>
    <row r="367" spans="1:62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</row>
    <row r="368" spans="1:62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</row>
    <row r="369" spans="1:62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</row>
    <row r="370" spans="1:62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</row>
    <row r="371" spans="1:62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</row>
    <row r="372" spans="1:6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</row>
    <row r="373" spans="1:62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</row>
    <row r="374" spans="1:62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</row>
    <row r="375" spans="1:62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</row>
    <row r="376" spans="1:62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</row>
    <row r="377" spans="1:62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</row>
    <row r="378" spans="1:62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</row>
    <row r="379" spans="1:62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</row>
    <row r="380" spans="1:62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</row>
    <row r="381" spans="1:62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</row>
    <row r="382" spans="1:6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</row>
    <row r="383" spans="1:62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</row>
    <row r="384" spans="1:62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</row>
    <row r="385" spans="1:62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</row>
    <row r="386" spans="1:62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</row>
    <row r="387" spans="1:62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</row>
    <row r="388" spans="1:62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</row>
    <row r="389" spans="1:62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</row>
    <row r="390" spans="1:62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</row>
    <row r="391" spans="1:62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</row>
    <row r="392" spans="1:6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</row>
    <row r="393" spans="1:62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</row>
    <row r="394" spans="1:62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</row>
    <row r="395" spans="1:62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</row>
    <row r="396" spans="1:62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</row>
    <row r="397" spans="1:62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</row>
    <row r="398" spans="1:62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</row>
    <row r="399" spans="1:62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</row>
    <row r="400" spans="1:62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</row>
    <row r="401" spans="1:62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</row>
    <row r="402" spans="1:6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</row>
    <row r="403" spans="1:62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</row>
    <row r="404" spans="1:62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</row>
    <row r="405" spans="1:62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</row>
    <row r="406" spans="1:62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</row>
    <row r="407" spans="1:62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</row>
    <row r="408" spans="1:62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</row>
    <row r="409" spans="1:62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</row>
    <row r="410" spans="1:62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</row>
    <row r="411" spans="1:62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</row>
    <row r="412" spans="1:6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</row>
    <row r="413" spans="1:62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</row>
    <row r="414" spans="1:62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</row>
    <row r="415" spans="1:62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</row>
    <row r="416" spans="1:62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</row>
    <row r="417" spans="1:62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</row>
    <row r="418" spans="1:62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</row>
    <row r="419" spans="1:62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</row>
    <row r="420" spans="1:62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</row>
    <row r="421" spans="1:62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</row>
    <row r="422" spans="1:6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</row>
    <row r="423" spans="1:62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</row>
    <row r="424" spans="1:62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</row>
    <row r="425" spans="1:62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</row>
    <row r="426" spans="1:62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</row>
    <row r="427" spans="1:62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</row>
    <row r="428" spans="1:62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</row>
    <row r="429" spans="1:62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</row>
    <row r="430" spans="1:62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</row>
    <row r="431" spans="1:62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</row>
    <row r="432" spans="1:6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</row>
    <row r="433" spans="1:62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</row>
    <row r="434" spans="1:62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</row>
    <row r="435" spans="1:62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</row>
    <row r="436" spans="1:62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</row>
    <row r="437" spans="1:62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</row>
    <row r="438" spans="1:62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</row>
    <row r="439" spans="1:62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</row>
    <row r="440" spans="1:62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</row>
    <row r="441" spans="1:62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</row>
    <row r="442" spans="1:6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</row>
    <row r="443" spans="1:62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</row>
    <row r="444" spans="1:62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</row>
    <row r="445" spans="1:62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</row>
    <row r="446" spans="1:62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</row>
    <row r="447" spans="1:62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</row>
    <row r="448" spans="1:62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</row>
    <row r="449" spans="1:62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</row>
    <row r="450" spans="1:62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</row>
    <row r="451" spans="1:62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</row>
    <row r="452" spans="1:6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</row>
    <row r="453" spans="1:62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</row>
    <row r="454" spans="1:62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</row>
    <row r="455" spans="1:62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</row>
    <row r="456" spans="1:62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</row>
    <row r="457" spans="1:62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</row>
    <row r="458" spans="1:62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</row>
    <row r="459" spans="1:62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</row>
    <row r="460" spans="1:62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</row>
    <row r="461" spans="1:62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</row>
    <row r="462" spans="1: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</row>
    <row r="463" spans="1:62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</row>
    <row r="464" spans="1:62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</row>
    <row r="465" spans="1:62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</row>
    <row r="466" spans="1:62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</row>
    <row r="467" spans="1:62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</row>
    <row r="468" spans="1:62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</row>
    <row r="469" spans="1:62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</row>
    <row r="470" spans="1:62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</row>
    <row r="471" spans="1:62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</row>
    <row r="472" spans="1:6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</row>
    <row r="473" spans="1:62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</row>
    <row r="474" spans="1:62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</row>
    <row r="475" spans="1:62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</row>
    <row r="476" spans="1:62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</row>
    <row r="477" spans="1:62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</row>
    <row r="478" spans="1:62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</row>
    <row r="479" spans="1:62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</row>
    <row r="480" spans="1:62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</row>
    <row r="481" spans="1:62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</row>
    <row r="482" spans="1:6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</row>
    <row r="483" spans="1:62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</row>
    <row r="484" spans="1:62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</row>
    <row r="485" spans="1:62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</row>
    <row r="486" spans="1:62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</row>
    <row r="487" spans="1:62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</row>
    <row r="488" spans="1:62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</row>
    <row r="489" spans="1:62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</row>
    <row r="490" spans="1:62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</row>
    <row r="491" spans="1:62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</row>
    <row r="492" spans="1:6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</row>
    <row r="493" spans="1:62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</row>
    <row r="494" spans="1:62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</row>
    <row r="495" spans="1:62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</row>
    <row r="496" spans="1:62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</row>
    <row r="497" spans="1:62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</row>
    <row r="498" spans="1:62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</row>
    <row r="499" spans="1:62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</row>
    <row r="500" spans="1:62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</row>
    <row r="501" spans="1:62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</row>
    <row r="502" spans="1:6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</row>
    <row r="503" spans="1:62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</row>
    <row r="504" spans="1:62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</row>
    <row r="505" spans="1:62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</row>
    <row r="506" spans="1:62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</row>
    <row r="507" spans="1:62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</row>
    <row r="508" spans="1:62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</row>
    <row r="509" spans="1:62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</row>
    <row r="510" spans="1:62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</row>
    <row r="511" spans="1:62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</row>
    <row r="512" spans="1:6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</row>
    <row r="513" spans="1:62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</row>
    <row r="514" spans="1:62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</row>
    <row r="515" spans="1:62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</row>
    <row r="516" spans="1:62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</row>
    <row r="517" spans="1:62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</row>
    <row r="518" spans="1:62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</row>
    <row r="519" spans="1:62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</row>
    <row r="520" spans="1:62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</row>
    <row r="521" spans="1:62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</row>
    <row r="522" spans="1:6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</row>
    <row r="523" spans="1:62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</row>
    <row r="524" spans="1:62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</row>
    <row r="525" spans="1:62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</row>
    <row r="526" spans="1:62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</row>
    <row r="527" spans="1:62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</row>
    <row r="528" spans="1:62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</row>
    <row r="529" spans="1:62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</row>
    <row r="530" spans="1:62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</row>
    <row r="531" spans="1:62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</row>
    <row r="532" spans="1:6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</row>
    <row r="533" spans="1:62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</row>
    <row r="534" spans="1:62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</row>
    <row r="535" spans="1:62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</row>
    <row r="536" spans="1:62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</row>
    <row r="537" spans="1:62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</row>
    <row r="538" spans="1:62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</row>
    <row r="539" spans="1:62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</row>
    <row r="540" spans="1:62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</row>
    <row r="541" spans="1:62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</row>
    <row r="542" spans="1:6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</row>
    <row r="543" spans="1:62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</row>
    <row r="544" spans="1:62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</row>
    <row r="545" spans="1:62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</row>
    <row r="546" spans="1:62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</row>
    <row r="547" spans="1:62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</row>
    <row r="548" spans="1:62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</row>
    <row r="549" spans="1:62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</row>
    <row r="550" spans="1:62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</row>
    <row r="551" spans="1:62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</row>
    <row r="552" spans="1:6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</row>
    <row r="553" spans="1:62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</row>
    <row r="554" spans="1:62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</row>
    <row r="555" spans="1:62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</row>
    <row r="556" spans="1:62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</row>
    <row r="557" spans="1:62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</row>
    <row r="558" spans="1:62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</row>
    <row r="559" spans="1:62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</row>
    <row r="560" spans="1:62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</row>
    <row r="561" spans="1:62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</row>
    <row r="562" spans="1: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</row>
    <row r="563" spans="1:62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</row>
    <row r="564" spans="1:62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</row>
    <row r="565" spans="1:62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</row>
    <row r="566" spans="1:62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</row>
    <row r="567" spans="1:62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</row>
    <row r="568" spans="1:62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</row>
    <row r="569" spans="1:62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</row>
    <row r="570" spans="1:62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</row>
    <row r="571" spans="1:62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</row>
    <row r="572" spans="1:6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</row>
    <row r="573" spans="1:62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</row>
    <row r="574" spans="1:62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</row>
    <row r="575" spans="1:62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</row>
    <row r="576" spans="1:62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</row>
    <row r="577" spans="1:62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</row>
    <row r="578" spans="1:62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</row>
    <row r="579" spans="1:62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</row>
    <row r="580" spans="1:62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</row>
    <row r="581" spans="1:62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</row>
    <row r="582" spans="1:6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</row>
    <row r="583" spans="1:62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</row>
    <row r="584" spans="1:62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</row>
    <row r="585" spans="1:62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</row>
    <row r="586" spans="1:62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</row>
    <row r="587" spans="1:62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</row>
    <row r="588" spans="1:62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</row>
    <row r="589" spans="1:62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</row>
    <row r="590" spans="1:62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</row>
    <row r="591" spans="1:62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</row>
    <row r="592" spans="1:6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</row>
    <row r="593" spans="1:62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</row>
    <row r="594" spans="1:62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</row>
    <row r="595" spans="1:62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</row>
    <row r="596" spans="1:62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</row>
    <row r="597" spans="1:62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</row>
    <row r="598" spans="1:62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</row>
    <row r="599" spans="1:62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</row>
    <row r="600" spans="1:62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</row>
    <row r="601" spans="1:62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</row>
    <row r="602" spans="1:6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</row>
    <row r="603" spans="1:62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</row>
    <row r="604" spans="1:62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</row>
    <row r="605" spans="1:62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</row>
    <row r="606" spans="1:62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</row>
    <row r="607" spans="1:62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</row>
    <row r="608" spans="1:62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</row>
    <row r="609" spans="1:62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</row>
    <row r="610" spans="1:62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</row>
    <row r="611" spans="1:62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</row>
    <row r="612" spans="1:6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</row>
    <row r="613" spans="1:62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</row>
    <row r="614" spans="1:62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</row>
    <row r="615" spans="1:62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</row>
    <row r="616" spans="1:62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</row>
    <row r="617" spans="1:62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</row>
    <row r="618" spans="1:62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</row>
    <row r="619" spans="1:62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</row>
    <row r="620" spans="1:62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</row>
    <row r="621" spans="1:62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</row>
    <row r="622" spans="1:6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</row>
    <row r="623" spans="1:62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</row>
    <row r="624" spans="1:62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</row>
    <row r="625" spans="1:62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</row>
    <row r="626" spans="1:62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</row>
    <row r="627" spans="1:62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</row>
    <row r="628" spans="1:62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</row>
    <row r="629" spans="1:62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</row>
    <row r="630" spans="1:62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</row>
    <row r="631" spans="1:62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</row>
    <row r="632" spans="1:6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</row>
    <row r="633" spans="1:62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</row>
    <row r="634" spans="1:62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</row>
    <row r="635" spans="1:62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</row>
    <row r="636" spans="1:62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</row>
    <row r="637" spans="1:62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</row>
    <row r="638" spans="1:62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</row>
    <row r="639" spans="1:62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</row>
    <row r="640" spans="1:62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</row>
    <row r="641" spans="1:62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</row>
    <row r="642" spans="1:6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</row>
    <row r="643" spans="1:62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</row>
    <row r="644" spans="1:62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</row>
    <row r="645" spans="1:62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</row>
    <row r="646" spans="1:62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</row>
    <row r="647" spans="1:62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</row>
    <row r="648" spans="1:62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</row>
    <row r="649" spans="1:62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</row>
    <row r="650" spans="1:62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</row>
    <row r="651" spans="1:62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</row>
    <row r="652" spans="1:6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</row>
    <row r="653" spans="1:62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</row>
    <row r="654" spans="1:62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</row>
    <row r="655" spans="1:62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</row>
    <row r="656" spans="1:62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</row>
    <row r="657" spans="1:62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</row>
    <row r="658" spans="1:62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</row>
    <row r="659" spans="1:62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</row>
    <row r="660" spans="1:62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</row>
    <row r="661" spans="1:62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</row>
    <row r="662" spans="1: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</row>
    <row r="663" spans="1:62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</row>
    <row r="664" spans="1:62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</row>
    <row r="665" spans="1:62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</row>
    <row r="666" spans="1:62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</row>
    <row r="667" spans="1:62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</row>
    <row r="668" spans="1:62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</row>
    <row r="669" spans="1:62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</row>
    <row r="670" spans="1:62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</row>
    <row r="671" spans="1:62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</row>
    <row r="672" spans="1:6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</row>
    <row r="673" spans="1:62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</row>
    <row r="674" spans="1:62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</row>
    <row r="675" spans="1:62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</row>
    <row r="676" spans="1:62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</row>
    <row r="677" spans="1:62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</row>
    <row r="678" spans="1:62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</row>
    <row r="679" spans="1:62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</row>
    <row r="680" spans="1:62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</row>
    <row r="681" spans="1:62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</row>
    <row r="682" spans="1:6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</row>
    <row r="683" spans="1:62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</row>
    <row r="684" spans="1:62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</row>
    <row r="685" spans="1:62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</row>
    <row r="686" spans="1:62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</row>
    <row r="687" spans="1:62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</row>
    <row r="688" spans="1:62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</row>
    <row r="689" spans="1:62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</row>
    <row r="690" spans="1:62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</row>
    <row r="691" spans="1:62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</row>
    <row r="692" spans="1:6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</row>
    <row r="693" spans="1:62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</row>
    <row r="694" spans="1:62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</row>
    <row r="695" spans="1:62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</row>
    <row r="696" spans="1:62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</row>
    <row r="697" spans="1:62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</row>
    <row r="698" spans="1:62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</row>
    <row r="699" spans="1:62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</row>
    <row r="700" spans="1:62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</row>
    <row r="701" spans="1:62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</row>
    <row r="702" spans="1:6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</row>
    <row r="703" spans="1:62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</row>
    <row r="704" spans="1:62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</row>
    <row r="705" spans="1:62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</row>
    <row r="706" spans="1:62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</row>
    <row r="707" spans="1:62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</row>
    <row r="708" spans="1:62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</row>
    <row r="709" spans="1:62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</row>
    <row r="710" spans="1:62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</row>
    <row r="711" spans="1:62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</row>
    <row r="712" spans="1:6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</row>
    <row r="713" spans="1:62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</row>
    <row r="714" spans="1:62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</row>
    <row r="715" spans="1:62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</row>
    <row r="716" spans="1:62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</row>
    <row r="717" spans="1:62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</row>
    <row r="718" spans="1:62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</row>
    <row r="719" spans="1:62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</row>
    <row r="720" spans="1:62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</row>
    <row r="721" spans="1:62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</row>
    <row r="722" spans="1:6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</row>
    <row r="723" spans="1:62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</row>
    <row r="724" spans="1:62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</row>
    <row r="725" spans="1:62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</row>
    <row r="726" spans="1:62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</row>
    <row r="727" spans="1:62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</row>
    <row r="728" spans="1:62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</row>
    <row r="729" spans="1:62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</row>
    <row r="730" spans="1:62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</row>
    <row r="731" spans="1:62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</row>
    <row r="732" spans="1:6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</row>
    <row r="733" spans="1:62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</row>
    <row r="734" spans="1:62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</row>
    <row r="735" spans="1:62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</row>
    <row r="736" spans="1:62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</row>
    <row r="737" spans="1:62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</row>
    <row r="738" spans="1:62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</row>
    <row r="739" spans="1:62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</row>
    <row r="740" spans="1:62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</row>
    <row r="741" spans="1:62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</row>
    <row r="742" spans="1:6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</row>
    <row r="743" spans="1:62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</row>
    <row r="744" spans="1:62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</row>
    <row r="745" spans="1:62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</row>
    <row r="746" spans="1:62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</row>
    <row r="747" spans="1:62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</row>
    <row r="748" spans="1:62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</row>
    <row r="749" spans="1:62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</row>
    <row r="750" spans="1:62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</row>
    <row r="751" spans="1:62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</row>
    <row r="752" spans="1:6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</row>
    <row r="753" spans="1:62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</row>
    <row r="754" spans="1:62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</row>
    <row r="755" spans="1:62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</row>
    <row r="756" spans="1:62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</row>
    <row r="757" spans="1:62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</row>
    <row r="758" spans="1:62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</row>
    <row r="759" spans="1:62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</row>
    <row r="760" spans="1:62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</row>
    <row r="761" spans="1:62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</row>
    <row r="762" spans="1: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</row>
    <row r="763" spans="1:62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</row>
    <row r="764" spans="1:62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</row>
    <row r="765" spans="1:62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</row>
    <row r="766" spans="1:62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</row>
    <row r="767" spans="1:62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</row>
    <row r="768" spans="1:62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</row>
    <row r="769" spans="1:62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</row>
    <row r="770" spans="1:62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</row>
    <row r="771" spans="1:62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</row>
    <row r="772" spans="1:6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</row>
    <row r="773" spans="1:62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</row>
    <row r="774" spans="1:62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</row>
    <row r="775" spans="1:62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</row>
    <row r="776" spans="1:62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</row>
    <row r="777" spans="1:62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</row>
    <row r="778" spans="1:62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</row>
    <row r="779" spans="1:62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</row>
    <row r="780" spans="1:62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</row>
    <row r="781" spans="1:62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</row>
    <row r="782" spans="1:6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</row>
    <row r="783" spans="1:62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</row>
    <row r="784" spans="1:62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</row>
    <row r="785" spans="1:62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</row>
    <row r="786" spans="1:62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</row>
    <row r="787" spans="1:62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</row>
    <row r="788" spans="1:62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</row>
    <row r="789" spans="1:62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</row>
    <row r="790" spans="1:62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</row>
    <row r="791" spans="1:62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</row>
    <row r="792" spans="1:6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</row>
    <row r="793" spans="1:62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</row>
    <row r="794" spans="1:62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</row>
    <row r="795" spans="1:62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</row>
    <row r="796" spans="1:62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</row>
    <row r="797" spans="1:62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</row>
    <row r="798" spans="1:62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</row>
    <row r="799" spans="1:62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</row>
    <row r="800" spans="1:62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</row>
    <row r="801" spans="1:62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</row>
    <row r="802" spans="1:6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</row>
    <row r="803" spans="1:62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</row>
    <row r="804" spans="1:62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</row>
    <row r="805" spans="1:62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</row>
    <row r="806" spans="1:62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</row>
    <row r="807" spans="1:62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</row>
    <row r="808" spans="1:62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</row>
    <row r="809" spans="1:62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</row>
    <row r="810" spans="1:62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</row>
    <row r="811" spans="1:62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</row>
    <row r="812" spans="1:6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</row>
    <row r="813" spans="1:62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</row>
    <row r="814" spans="1:62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</row>
    <row r="815" spans="1:62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</row>
    <row r="816" spans="1:62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</row>
    <row r="817" spans="1:62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</row>
    <row r="818" spans="1:62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</row>
    <row r="819" spans="1:62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</row>
    <row r="820" spans="1:62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</row>
    <row r="821" spans="1:62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</row>
    <row r="822" spans="1:6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</row>
    <row r="823" spans="1:62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</row>
    <row r="824" spans="1:62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</row>
    <row r="825" spans="1:62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</row>
    <row r="826" spans="1:62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</row>
    <row r="827" spans="1:62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</row>
    <row r="828" spans="1:62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</row>
    <row r="829" spans="1:62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</row>
    <row r="830" spans="1:62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</row>
    <row r="831" spans="1:62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</row>
    <row r="832" spans="1:6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</row>
    <row r="833" spans="1:62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</row>
    <row r="834" spans="1:62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</row>
    <row r="835" spans="1:62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</row>
    <row r="836" spans="1:62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</row>
    <row r="837" spans="1:62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</row>
    <row r="838" spans="1:62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</row>
    <row r="839" spans="1:62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</row>
    <row r="840" spans="1:62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</row>
    <row r="841" spans="1:62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</row>
    <row r="842" spans="1:6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</row>
    <row r="843" spans="1:62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</row>
    <row r="844" spans="1:62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</row>
    <row r="845" spans="1:62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</row>
    <row r="846" spans="1:62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</row>
    <row r="847" spans="1:62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</row>
    <row r="848" spans="1:62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</row>
    <row r="849" spans="1:62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</row>
    <row r="850" spans="1:62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</row>
    <row r="851" spans="1:62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</row>
    <row r="852" spans="1:6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</row>
    <row r="853" spans="1:62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</row>
    <row r="854" spans="1:62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</row>
    <row r="855" spans="1:62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</row>
    <row r="856" spans="1:62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</row>
    <row r="857" spans="1:62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</row>
    <row r="858" spans="1:62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</row>
    <row r="859" spans="1:62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</row>
    <row r="860" spans="1:62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</row>
    <row r="861" spans="1:62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</row>
    <row r="862" spans="1: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</row>
    <row r="863" spans="1:62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</row>
    <row r="864" spans="1:62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</row>
    <row r="865" spans="1:62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</row>
    <row r="866" spans="1:62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</row>
    <row r="867" spans="1:62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</row>
    <row r="868" spans="1:62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</row>
    <row r="869" spans="1:62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</row>
    <row r="870" spans="1:62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</row>
    <row r="871" spans="1:62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</row>
    <row r="872" spans="1:6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</row>
    <row r="873" spans="1:62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</row>
    <row r="874" spans="1:62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</row>
    <row r="875" spans="1:62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</row>
    <row r="876" spans="1:62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</row>
    <row r="877" spans="1:62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</row>
    <row r="878" spans="1:62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</row>
    <row r="879" spans="1:62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</row>
    <row r="880" spans="1:62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</row>
    <row r="881" spans="1:62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</row>
    <row r="882" spans="1:6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</row>
    <row r="883" spans="1:62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</row>
    <row r="884" spans="1:62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</row>
    <row r="885" spans="1:62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</row>
    <row r="886" spans="1:62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</row>
    <row r="887" spans="1:62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</row>
    <row r="888" spans="1:62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</row>
    <row r="889" spans="1:62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</row>
    <row r="890" spans="1:62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</row>
    <row r="891" spans="1:62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</row>
    <row r="892" spans="1:6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</row>
    <row r="893" spans="1:62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</row>
    <row r="894" spans="1:62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</row>
    <row r="895" spans="1:62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</row>
    <row r="896" spans="1:62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</row>
    <row r="897" spans="1:62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</row>
    <row r="898" spans="1:62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</row>
    <row r="899" spans="1:62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</row>
    <row r="900" spans="1:62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</row>
    <row r="901" spans="1:62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</row>
    <row r="902" spans="1:6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</row>
    <row r="903" spans="1:62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</row>
    <row r="904" spans="1:62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</row>
    <row r="905" spans="1:62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</row>
    <row r="906" spans="1:62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</row>
    <row r="907" spans="1:62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</row>
    <row r="908" spans="1:62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</row>
    <row r="909" spans="1:62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</row>
    <row r="910" spans="1:62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</row>
    <row r="911" spans="1:62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</row>
    <row r="912" spans="1:6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</row>
    <row r="913" spans="1:62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</row>
    <row r="914" spans="1:62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</row>
    <row r="915" spans="1:62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</row>
    <row r="916" spans="1:62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</row>
    <row r="917" spans="1:62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</row>
    <row r="918" spans="1:62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</row>
    <row r="919" spans="1:62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</row>
    <row r="920" spans="1:62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</row>
    <row r="921" spans="1:62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</row>
    <row r="922" spans="1:6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</row>
    <row r="923" spans="1:62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</row>
    <row r="924" spans="1:62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</row>
    <row r="925" spans="1:62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</row>
    <row r="926" spans="1:62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</row>
    <row r="927" spans="1:62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</row>
    <row r="928" spans="1:62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</row>
    <row r="929" spans="1:62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</row>
    <row r="930" spans="1:62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</row>
    <row r="931" spans="1:62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</row>
    <row r="932" spans="1:6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</row>
    <row r="933" spans="1:62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</row>
    <row r="934" spans="1:62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</row>
    <row r="935" spans="1:62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</row>
    <row r="936" spans="1:62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</row>
    <row r="937" spans="1:62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</row>
    <row r="938" spans="1:62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</row>
    <row r="939" spans="1:62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</row>
    <row r="940" spans="1:62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</row>
    <row r="941" spans="1:62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</row>
    <row r="942" spans="1:6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</row>
    <row r="943" spans="1:62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</row>
    <row r="944" spans="1:62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</row>
    <row r="945" spans="1:62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</row>
    <row r="946" spans="1:62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</row>
    <row r="947" spans="1:62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</row>
    <row r="948" spans="1:62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</row>
    <row r="949" spans="1:62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</row>
    <row r="950" spans="1:62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</row>
    <row r="951" spans="1:62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</row>
    <row r="952" spans="1:6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</row>
    <row r="953" spans="1:62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</row>
    <row r="954" spans="1:62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</row>
    <row r="955" spans="1:62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</row>
    <row r="956" spans="1:62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</row>
    <row r="957" spans="1:62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</row>
    <row r="958" spans="1:62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</row>
    <row r="959" spans="1:62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</row>
    <row r="960" spans="1:62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</row>
    <row r="961" spans="1:62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</row>
    <row r="962" spans="1: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</row>
    <row r="963" spans="1:62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</row>
    <row r="964" spans="1:62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</row>
    <row r="965" spans="1:62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</row>
    <row r="966" spans="1:62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</row>
    <row r="967" spans="1:62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</row>
    <row r="968" spans="1:62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</row>
    <row r="969" spans="1:62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</row>
    <row r="970" spans="1:62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</row>
    <row r="971" spans="1:62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</row>
    <row r="972" spans="1:6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</row>
    <row r="973" spans="1:62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</row>
    <row r="974" spans="1:62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</row>
    <row r="975" spans="1:62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</row>
    <row r="976" spans="1:62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</row>
    <row r="977" spans="1:62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</row>
    <row r="978" spans="1:62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</row>
    <row r="979" spans="1:62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</row>
    <row r="980" spans="1:62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</row>
    <row r="981" spans="1:62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</row>
    <row r="982" spans="1:6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</row>
    <row r="983" spans="1:62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</row>
    <row r="984" spans="1:62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</row>
    <row r="985" spans="1:62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</row>
    <row r="986" spans="1:62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</row>
    <row r="987" spans="1:62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</row>
    <row r="988" spans="1:62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</row>
    <row r="989" spans="1:62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</row>
    <row r="990" spans="1:62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</row>
    <row r="991" spans="1:62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</row>
    <row r="992" spans="1:6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</row>
    <row r="993" spans="1:62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</row>
    <row r="994" spans="1:62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</row>
    <row r="995" spans="1:62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</row>
    <row r="996" spans="1:62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</row>
    <row r="997" spans="1:62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</row>
    <row r="998" spans="1:62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</row>
    <row r="999" spans="1:62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</row>
    <row r="1000" spans="1:62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</row>
    <row r="1001" spans="1:62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</row>
    <row r="1002" spans="1:62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</row>
  </sheetData>
  <mergeCells count="44">
    <mergeCell ref="B1:AA1"/>
    <mergeCell ref="B2:AA2"/>
    <mergeCell ref="B3:AA3"/>
    <mergeCell ref="B4:AA4"/>
    <mergeCell ref="B5:AA5"/>
    <mergeCell ref="M13:BB13"/>
    <mergeCell ref="B6:AA6"/>
    <mergeCell ref="B7:AA7"/>
    <mergeCell ref="B9:AA9"/>
    <mergeCell ref="B10:AA10"/>
    <mergeCell ref="B11:AA11"/>
    <mergeCell ref="B8:AA8"/>
    <mergeCell ref="AB14:AQ14"/>
    <mergeCell ref="M15:BB15"/>
    <mergeCell ref="M22:BB22"/>
    <mergeCell ref="BB23:BI23"/>
    <mergeCell ref="BC24:BC29"/>
    <mergeCell ref="BD24:BD29"/>
    <mergeCell ref="BE24:BE29"/>
    <mergeCell ref="BF24:BF29"/>
    <mergeCell ref="BG24:BG29"/>
    <mergeCell ref="BH24:BH29"/>
    <mergeCell ref="BI24:BI29"/>
    <mergeCell ref="AB24:AE24"/>
    <mergeCell ref="AG24:AI24"/>
    <mergeCell ref="AK24:AN24"/>
    <mergeCell ref="AO24:AR24"/>
    <mergeCell ref="AT24:AV24"/>
    <mergeCell ref="AX24:BA24"/>
    <mergeCell ref="BB24:BB29"/>
    <mergeCell ref="F34:J35"/>
    <mergeCell ref="M34:R35"/>
    <mergeCell ref="V34:Z35"/>
    <mergeCell ref="AB34:AG35"/>
    <mergeCell ref="AI34:AN35"/>
    <mergeCell ref="AP34:AT35"/>
    <mergeCell ref="AV34:AZ35"/>
    <mergeCell ref="T24:V24"/>
    <mergeCell ref="X24:Z24"/>
    <mergeCell ref="A24:A29"/>
    <mergeCell ref="B24:E24"/>
    <mergeCell ref="G24:I24"/>
    <mergeCell ref="K24:N24"/>
    <mergeCell ref="O24:R24"/>
  </mergeCells>
  <pageMargins left="0.7" right="0.7" top="0.75" bottom="0.75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2" customWidth="1"/>
    <col min="2" max="2" width="52.7109375" customWidth="1"/>
    <col min="3" max="5" width="5.7109375" customWidth="1"/>
    <col min="6" max="6" width="6.42578125" customWidth="1"/>
    <col min="7" max="7" width="5.85546875" customWidth="1"/>
    <col min="8" max="8" width="7" customWidth="1"/>
    <col min="9" max="9" width="6.7109375" customWidth="1"/>
    <col min="10" max="10" width="5.7109375" customWidth="1"/>
    <col min="11" max="11" width="6.28515625" customWidth="1"/>
    <col min="12" max="19" width="6.7109375" customWidth="1"/>
    <col min="20" max="20" width="10.85546875" customWidth="1"/>
    <col min="21" max="21" width="9.28515625" customWidth="1"/>
    <col min="22" max="26" width="8" customWidth="1"/>
  </cols>
  <sheetData>
    <row r="1" spans="1:26" ht="18.75" customHeight="1">
      <c r="A1" s="779"/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81"/>
      <c r="U1" s="81"/>
      <c r="V1" s="81"/>
      <c r="W1" s="81"/>
      <c r="X1" s="81"/>
      <c r="Y1" s="81"/>
      <c r="Z1" s="81"/>
    </row>
    <row r="2" spans="1:26" ht="13.5" customHeight="1">
      <c r="A2" s="74"/>
      <c r="B2" s="81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81"/>
      <c r="S2" s="81"/>
      <c r="T2" s="81"/>
      <c r="U2" s="81"/>
      <c r="V2" s="81"/>
      <c r="W2" s="81"/>
      <c r="X2" s="81"/>
      <c r="Y2" s="81"/>
      <c r="Z2" s="81"/>
    </row>
    <row r="3" spans="1:26" ht="25.5" customHeight="1">
      <c r="A3" s="780"/>
      <c r="B3" s="783"/>
      <c r="C3" s="786"/>
      <c r="D3" s="787"/>
      <c r="E3" s="787"/>
      <c r="F3" s="790"/>
      <c r="G3" s="791"/>
      <c r="H3" s="791"/>
      <c r="I3" s="791"/>
      <c r="J3" s="791"/>
      <c r="K3" s="791"/>
      <c r="L3" s="786"/>
      <c r="M3" s="787"/>
      <c r="N3" s="787"/>
      <c r="O3" s="787"/>
      <c r="P3" s="787"/>
      <c r="Q3" s="787"/>
      <c r="R3" s="787"/>
      <c r="S3" s="792"/>
      <c r="T3" s="81"/>
      <c r="U3" s="81"/>
      <c r="V3" s="81"/>
      <c r="W3" s="81"/>
      <c r="X3" s="81"/>
      <c r="Y3" s="81"/>
      <c r="Z3" s="81"/>
    </row>
    <row r="4" spans="1:26" ht="29.25" customHeight="1">
      <c r="A4" s="781"/>
      <c r="B4" s="784"/>
      <c r="C4" s="788"/>
      <c r="D4" s="761"/>
      <c r="E4" s="761"/>
      <c r="F4" s="775"/>
      <c r="G4" s="776"/>
      <c r="H4" s="802"/>
      <c r="I4" s="791"/>
      <c r="J4" s="791"/>
      <c r="K4" s="791"/>
      <c r="L4" s="775"/>
      <c r="M4" s="776"/>
      <c r="N4" s="775"/>
      <c r="O4" s="776"/>
      <c r="P4" s="775"/>
      <c r="Q4" s="776"/>
      <c r="R4" s="775"/>
      <c r="S4" s="776"/>
      <c r="T4" s="81"/>
      <c r="U4" s="81"/>
      <c r="V4" s="81"/>
      <c r="W4" s="81"/>
      <c r="X4" s="81"/>
      <c r="Y4" s="81"/>
      <c r="Z4" s="81"/>
    </row>
    <row r="5" spans="1:26" ht="64.5" customHeight="1">
      <c r="A5" s="781"/>
      <c r="B5" s="784"/>
      <c r="C5" s="789"/>
      <c r="D5" s="772"/>
      <c r="E5" s="772"/>
      <c r="F5" s="794"/>
      <c r="G5" s="793"/>
      <c r="H5" s="775"/>
      <c r="I5" s="797"/>
      <c r="J5" s="797"/>
      <c r="K5" s="798"/>
      <c r="L5" s="82"/>
      <c r="M5" s="83"/>
      <c r="N5" s="82"/>
      <c r="O5" s="83"/>
      <c r="P5" s="82"/>
      <c r="Q5" s="83"/>
      <c r="R5" s="82"/>
      <c r="S5" s="83"/>
      <c r="T5" s="81"/>
      <c r="U5" s="81"/>
      <c r="V5" s="81"/>
      <c r="W5" s="81"/>
      <c r="X5" s="81"/>
      <c r="Y5" s="81"/>
      <c r="Z5" s="81"/>
    </row>
    <row r="6" spans="1:26" ht="40.5" customHeight="1">
      <c r="A6" s="781"/>
      <c r="B6" s="784"/>
      <c r="C6" s="794"/>
      <c r="D6" s="795"/>
      <c r="E6" s="793"/>
      <c r="F6" s="781"/>
      <c r="G6" s="784"/>
      <c r="H6" s="794"/>
      <c r="I6" s="801"/>
      <c r="J6" s="801"/>
      <c r="K6" s="799"/>
      <c r="L6" s="777"/>
      <c r="M6" s="757"/>
      <c r="N6" s="757"/>
      <c r="O6" s="757"/>
      <c r="P6" s="757"/>
      <c r="Q6" s="757"/>
      <c r="R6" s="757"/>
      <c r="S6" s="778"/>
      <c r="T6" s="81"/>
      <c r="U6" s="81"/>
      <c r="V6" s="81"/>
      <c r="W6" s="81"/>
      <c r="X6" s="81"/>
      <c r="Y6" s="81"/>
      <c r="Z6" s="81"/>
    </row>
    <row r="7" spans="1:26" ht="68.25" customHeight="1">
      <c r="A7" s="782"/>
      <c r="B7" s="785"/>
      <c r="C7" s="782"/>
      <c r="D7" s="796"/>
      <c r="E7" s="785"/>
      <c r="F7" s="782"/>
      <c r="G7" s="785"/>
      <c r="H7" s="782"/>
      <c r="I7" s="796"/>
      <c r="J7" s="796"/>
      <c r="K7" s="800"/>
      <c r="L7" s="84"/>
      <c r="M7" s="85"/>
      <c r="N7" s="84"/>
      <c r="O7" s="85"/>
      <c r="P7" s="84"/>
      <c r="Q7" s="85"/>
      <c r="R7" s="84"/>
      <c r="S7" s="85"/>
      <c r="T7" s="81"/>
      <c r="U7" s="81"/>
      <c r="V7" s="81"/>
      <c r="W7" s="81"/>
      <c r="X7" s="81"/>
      <c r="Y7" s="81"/>
      <c r="Z7" s="81"/>
    </row>
    <row r="8" spans="1:26" ht="60" hidden="1" customHeight="1">
      <c r="A8" s="86"/>
      <c r="B8" s="87"/>
      <c r="C8" s="88"/>
      <c r="D8" s="89"/>
      <c r="E8" s="90"/>
      <c r="F8" s="88"/>
      <c r="G8" s="90"/>
      <c r="H8" s="88"/>
      <c r="I8" s="91"/>
      <c r="J8" s="91"/>
      <c r="K8" s="90"/>
      <c r="L8" s="92"/>
      <c r="M8" s="92"/>
      <c r="N8" s="92"/>
      <c r="O8" s="92"/>
      <c r="P8" s="92"/>
      <c r="Q8" s="92"/>
      <c r="R8" s="92"/>
      <c r="S8" s="92"/>
      <c r="T8" s="81"/>
      <c r="U8" s="81"/>
      <c r="V8" s="81"/>
      <c r="W8" s="81"/>
      <c r="X8" s="81"/>
      <c r="Y8" s="81"/>
      <c r="Z8" s="81"/>
    </row>
    <row r="9" spans="1:26" ht="13.5" customHeigh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74"/>
      <c r="U9" s="74"/>
      <c r="V9" s="74"/>
      <c r="W9" s="74"/>
      <c r="X9" s="74"/>
      <c r="Y9" s="74"/>
      <c r="Z9" s="74"/>
    </row>
    <row r="10" spans="1:26" ht="18" customHeight="1">
      <c r="A10" s="14"/>
      <c r="B10" s="94"/>
      <c r="C10" s="9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ht="18" customHeight="1">
      <c r="A11" s="770"/>
      <c r="B11" s="761"/>
      <c r="C11" s="761"/>
      <c r="D11" s="761"/>
      <c r="E11" s="761"/>
      <c r="F11" s="761"/>
      <c r="G11" s="761"/>
      <c r="H11" s="761"/>
      <c r="I11" s="95"/>
      <c r="J11" s="95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ht="18" customHeight="1">
      <c r="A12" s="96"/>
      <c r="B12" s="96"/>
      <c r="C12" s="96"/>
      <c r="D12" s="96"/>
      <c r="E12" s="96"/>
      <c r="F12" s="96"/>
      <c r="G12" s="96"/>
      <c r="H12" s="96"/>
      <c r="I12" s="97"/>
      <c r="J12" s="97"/>
      <c r="K12" s="98"/>
      <c r="L12" s="98"/>
      <c r="M12" s="98"/>
      <c r="N12" s="98"/>
      <c r="O12" s="98"/>
      <c r="P12" s="98"/>
      <c r="Q12" s="98"/>
      <c r="R12" s="98"/>
      <c r="S12" s="99"/>
      <c r="T12" s="81"/>
      <c r="U12" s="81"/>
      <c r="V12" s="81"/>
      <c r="W12" s="81"/>
      <c r="X12" s="81"/>
      <c r="Y12" s="81"/>
      <c r="Z12" s="81"/>
    </row>
    <row r="13" spans="1:26" ht="18" customHeight="1">
      <c r="A13" s="100"/>
      <c r="B13" s="101"/>
      <c r="C13" s="102"/>
      <c r="D13" s="103"/>
      <c r="E13" s="103"/>
      <c r="F13" s="102"/>
      <c r="G13" s="102"/>
      <c r="H13" s="104"/>
      <c r="I13" s="105"/>
      <c r="J13" s="105"/>
      <c r="K13" s="106"/>
      <c r="L13" s="107"/>
      <c r="M13" s="108"/>
      <c r="N13" s="108"/>
      <c r="O13" s="108"/>
      <c r="P13" s="108"/>
      <c r="Q13" s="108"/>
      <c r="R13" s="108"/>
      <c r="S13" s="109"/>
      <c r="T13" s="110"/>
      <c r="U13" s="110"/>
      <c r="V13" s="110"/>
      <c r="W13" s="110"/>
      <c r="X13" s="110"/>
      <c r="Y13" s="110"/>
      <c r="Z13" s="110"/>
    </row>
    <row r="14" spans="1:26" ht="18" customHeight="1">
      <c r="A14" s="111"/>
      <c r="B14" s="112"/>
      <c r="C14" s="113"/>
      <c r="D14" s="114"/>
      <c r="E14" s="114"/>
      <c r="F14" s="115"/>
      <c r="G14" s="116"/>
      <c r="H14" s="117"/>
      <c r="I14" s="118"/>
      <c r="J14" s="118"/>
      <c r="K14" s="119"/>
      <c r="L14" s="120"/>
      <c r="M14" s="118"/>
      <c r="N14" s="118"/>
      <c r="O14" s="121"/>
      <c r="P14" s="121"/>
      <c r="Q14" s="121"/>
      <c r="R14" s="121"/>
      <c r="S14" s="122"/>
      <c r="T14" s="81"/>
      <c r="U14" s="81"/>
      <c r="V14" s="81"/>
      <c r="W14" s="81"/>
      <c r="X14" s="81"/>
      <c r="Y14" s="81"/>
      <c r="Z14" s="81"/>
    </row>
    <row r="15" spans="1:26" ht="18" customHeight="1">
      <c r="A15" s="111"/>
      <c r="B15" s="112"/>
      <c r="C15" s="123"/>
      <c r="D15" s="114"/>
      <c r="E15" s="114"/>
      <c r="F15" s="115"/>
      <c r="G15" s="116"/>
      <c r="H15" s="117"/>
      <c r="I15" s="118"/>
      <c r="J15" s="118"/>
      <c r="K15" s="119"/>
      <c r="L15" s="120"/>
      <c r="M15" s="118"/>
      <c r="N15" s="118"/>
      <c r="O15" s="121"/>
      <c r="P15" s="121"/>
      <c r="Q15" s="121"/>
      <c r="R15" s="121"/>
      <c r="S15" s="122"/>
      <c r="T15" s="81"/>
      <c r="U15" s="81"/>
      <c r="V15" s="81"/>
      <c r="W15" s="81"/>
      <c r="X15" s="81"/>
      <c r="Y15" s="81"/>
      <c r="Z15" s="81"/>
    </row>
    <row r="16" spans="1:26" ht="18" customHeight="1">
      <c r="A16" s="100"/>
      <c r="B16" s="101"/>
      <c r="C16" s="101"/>
      <c r="D16" s="124"/>
      <c r="E16" s="124"/>
      <c r="F16" s="125"/>
      <c r="G16" s="126"/>
      <c r="H16" s="127"/>
      <c r="I16" s="128"/>
      <c r="J16" s="128"/>
      <c r="K16" s="129"/>
      <c r="L16" s="130"/>
      <c r="M16" s="128"/>
      <c r="N16" s="128"/>
      <c r="O16" s="131"/>
      <c r="P16" s="131"/>
      <c r="Q16" s="131"/>
      <c r="R16" s="131"/>
      <c r="S16" s="132"/>
      <c r="T16" s="110"/>
      <c r="U16" s="110"/>
      <c r="V16" s="110"/>
      <c r="W16" s="110"/>
      <c r="X16" s="110"/>
      <c r="Y16" s="110"/>
      <c r="Z16" s="110"/>
    </row>
    <row r="17" spans="1:26" ht="18" customHeight="1">
      <c r="A17" s="133"/>
      <c r="B17" s="112"/>
      <c r="C17" s="134"/>
      <c r="D17" s="135"/>
      <c r="E17" s="135"/>
      <c r="F17" s="136"/>
      <c r="G17" s="137"/>
      <c r="H17" s="138"/>
      <c r="I17" s="139"/>
      <c r="J17" s="139"/>
      <c r="K17" s="140"/>
      <c r="L17" s="141"/>
      <c r="M17" s="139"/>
      <c r="N17" s="139"/>
      <c r="O17" s="142"/>
      <c r="P17" s="142"/>
      <c r="Q17" s="142"/>
      <c r="R17" s="142"/>
      <c r="S17" s="143"/>
      <c r="T17" s="81"/>
      <c r="U17" s="81"/>
      <c r="V17" s="81"/>
      <c r="W17" s="81"/>
      <c r="X17" s="81"/>
      <c r="Y17" s="81"/>
      <c r="Z17" s="81"/>
    </row>
    <row r="18" spans="1:26" ht="18" customHeight="1">
      <c r="A18" s="133"/>
      <c r="B18" s="112"/>
      <c r="C18" s="134"/>
      <c r="D18" s="135"/>
      <c r="E18" s="135"/>
      <c r="F18" s="136"/>
      <c r="G18" s="137"/>
      <c r="H18" s="138"/>
      <c r="I18" s="139"/>
      <c r="J18" s="139"/>
      <c r="K18" s="140"/>
      <c r="L18" s="141"/>
      <c r="M18" s="139"/>
      <c r="N18" s="139"/>
      <c r="O18" s="142"/>
      <c r="P18" s="142"/>
      <c r="Q18" s="142"/>
      <c r="R18" s="142"/>
      <c r="S18" s="143"/>
      <c r="T18" s="81"/>
      <c r="U18" s="81"/>
      <c r="V18" s="81"/>
      <c r="W18" s="81"/>
      <c r="X18" s="81"/>
      <c r="Y18" s="81"/>
      <c r="Z18" s="81"/>
    </row>
    <row r="19" spans="1:26" ht="18" customHeight="1">
      <c r="A19" s="133"/>
      <c r="B19" s="112"/>
      <c r="C19" s="134"/>
      <c r="D19" s="135"/>
      <c r="E19" s="135"/>
      <c r="F19" s="136"/>
      <c r="G19" s="137"/>
      <c r="H19" s="138"/>
      <c r="I19" s="139"/>
      <c r="J19" s="139"/>
      <c r="K19" s="140"/>
      <c r="L19" s="141"/>
      <c r="M19" s="139"/>
      <c r="N19" s="139"/>
      <c r="O19" s="142"/>
      <c r="P19" s="142"/>
      <c r="Q19" s="142"/>
      <c r="R19" s="142"/>
      <c r="S19" s="143"/>
      <c r="T19" s="81"/>
      <c r="U19" s="81"/>
      <c r="V19" s="81"/>
      <c r="W19" s="81"/>
      <c r="X19" s="81"/>
      <c r="Y19" s="81"/>
      <c r="Z19" s="81"/>
    </row>
    <row r="20" spans="1:26" ht="18" customHeight="1">
      <c r="A20" s="144"/>
      <c r="B20" s="101"/>
      <c r="C20" s="145"/>
      <c r="D20" s="146"/>
      <c r="E20" s="146"/>
      <c r="F20" s="147"/>
      <c r="G20" s="147"/>
      <c r="H20" s="148"/>
      <c r="I20" s="149"/>
      <c r="J20" s="149"/>
      <c r="K20" s="150"/>
      <c r="L20" s="151"/>
      <c r="M20" s="149"/>
      <c r="N20" s="149"/>
      <c r="O20" s="152"/>
      <c r="P20" s="152"/>
      <c r="Q20" s="152"/>
      <c r="R20" s="152"/>
      <c r="S20" s="153"/>
      <c r="T20" s="81"/>
      <c r="U20" s="81"/>
      <c r="V20" s="81"/>
      <c r="W20" s="81"/>
      <c r="X20" s="81"/>
      <c r="Y20" s="81"/>
      <c r="Z20" s="81"/>
    </row>
    <row r="21" spans="1:26" ht="18" customHeight="1">
      <c r="A21" s="154"/>
      <c r="B21" s="155"/>
      <c r="C21" s="156"/>
      <c r="D21" s="157"/>
      <c r="E21" s="157"/>
      <c r="F21" s="158"/>
      <c r="G21" s="159"/>
      <c r="H21" s="160"/>
      <c r="I21" s="161"/>
      <c r="J21" s="161"/>
      <c r="K21" s="160"/>
      <c r="L21" s="161"/>
      <c r="M21" s="161"/>
      <c r="N21" s="161"/>
      <c r="O21" s="162"/>
      <c r="P21" s="162"/>
      <c r="Q21" s="162"/>
      <c r="R21" s="162"/>
      <c r="S21" s="163"/>
      <c r="T21" s="81"/>
      <c r="U21" s="81"/>
      <c r="V21" s="81"/>
      <c r="W21" s="81"/>
      <c r="X21" s="81"/>
      <c r="Y21" s="81"/>
      <c r="Z21" s="81"/>
    </row>
    <row r="22" spans="1:26" ht="18" customHeight="1">
      <c r="A22" s="96"/>
      <c r="B22" s="96"/>
      <c r="C22" s="164"/>
      <c r="D22" s="165"/>
      <c r="E22" s="165"/>
      <c r="F22" s="166"/>
      <c r="G22" s="166"/>
      <c r="H22" s="167"/>
      <c r="I22" s="168"/>
      <c r="J22" s="168"/>
      <c r="K22" s="169"/>
      <c r="L22" s="170"/>
      <c r="M22" s="168"/>
      <c r="N22" s="168"/>
      <c r="O22" s="171"/>
      <c r="P22" s="171"/>
      <c r="Q22" s="171"/>
      <c r="R22" s="171"/>
      <c r="S22" s="172"/>
      <c r="T22" s="81"/>
      <c r="U22" s="81"/>
      <c r="V22" s="81"/>
      <c r="W22" s="81"/>
      <c r="X22" s="81"/>
      <c r="Y22" s="81"/>
      <c r="Z22" s="81"/>
    </row>
    <row r="23" spans="1:26" ht="18" customHeight="1">
      <c r="A23" s="173"/>
      <c r="B23" s="101"/>
      <c r="C23" s="101"/>
      <c r="D23" s="124"/>
      <c r="E23" s="124"/>
      <c r="F23" s="174"/>
      <c r="G23" s="175"/>
      <c r="H23" s="176"/>
      <c r="I23" s="177"/>
      <c r="J23" s="177"/>
      <c r="K23" s="178"/>
      <c r="L23" s="179"/>
      <c r="M23" s="177"/>
      <c r="N23" s="177"/>
      <c r="O23" s="180"/>
      <c r="P23" s="180"/>
      <c r="Q23" s="180"/>
      <c r="R23" s="180"/>
      <c r="S23" s="181"/>
      <c r="T23" s="110"/>
      <c r="U23" s="110"/>
      <c r="V23" s="110"/>
      <c r="W23" s="110"/>
      <c r="X23" s="110"/>
      <c r="Y23" s="110"/>
      <c r="Z23" s="110"/>
    </row>
    <row r="24" spans="1:26" ht="18" customHeight="1">
      <c r="A24" s="100"/>
      <c r="B24" s="101"/>
      <c r="C24" s="101"/>
      <c r="D24" s="124"/>
      <c r="E24" s="124"/>
      <c r="F24" s="174"/>
      <c r="G24" s="174"/>
      <c r="H24" s="127"/>
      <c r="I24" s="128"/>
      <c r="J24" s="128"/>
      <c r="K24" s="129"/>
      <c r="L24" s="130"/>
      <c r="M24" s="128"/>
      <c r="N24" s="128"/>
      <c r="O24" s="131"/>
      <c r="P24" s="131"/>
      <c r="Q24" s="131"/>
      <c r="R24" s="131"/>
      <c r="S24" s="132"/>
      <c r="T24" s="110"/>
      <c r="U24" s="110"/>
      <c r="V24" s="110"/>
      <c r="W24" s="110"/>
      <c r="X24" s="110"/>
      <c r="Y24" s="110"/>
      <c r="Z24" s="110"/>
    </row>
    <row r="25" spans="1:26" ht="18" customHeight="1">
      <c r="A25" s="100"/>
      <c r="B25" s="101"/>
      <c r="C25" s="101"/>
      <c r="D25" s="124"/>
      <c r="E25" s="124"/>
      <c r="F25" s="174"/>
      <c r="G25" s="174"/>
      <c r="H25" s="127"/>
      <c r="I25" s="128"/>
      <c r="J25" s="128"/>
      <c r="K25" s="129"/>
      <c r="L25" s="130"/>
      <c r="M25" s="128"/>
      <c r="N25" s="128"/>
      <c r="O25" s="131"/>
      <c r="P25" s="131"/>
      <c r="Q25" s="131"/>
      <c r="R25" s="131"/>
      <c r="S25" s="132"/>
      <c r="T25" s="110"/>
      <c r="U25" s="110"/>
      <c r="V25" s="110"/>
      <c r="W25" s="110"/>
      <c r="X25" s="110"/>
      <c r="Y25" s="110"/>
      <c r="Z25" s="110"/>
    </row>
    <row r="26" spans="1:26" ht="18" customHeight="1">
      <c r="A26" s="182"/>
      <c r="B26" s="183"/>
      <c r="C26" s="184"/>
      <c r="D26" s="185"/>
      <c r="E26" s="185"/>
      <c r="F26" s="186"/>
      <c r="G26" s="187"/>
      <c r="H26" s="188"/>
      <c r="I26" s="189"/>
      <c r="J26" s="189"/>
      <c r="K26" s="188"/>
      <c r="L26" s="189"/>
      <c r="M26" s="189"/>
      <c r="N26" s="189"/>
      <c r="O26" s="190"/>
      <c r="P26" s="190"/>
      <c r="Q26" s="190"/>
      <c r="R26" s="190"/>
      <c r="S26" s="191"/>
      <c r="T26" s="81"/>
      <c r="U26" s="81"/>
      <c r="V26" s="81"/>
      <c r="W26" s="81"/>
      <c r="X26" s="81"/>
      <c r="Y26" s="81"/>
      <c r="Z26" s="81"/>
    </row>
    <row r="27" spans="1:26" ht="18" customHeight="1">
      <c r="A27" s="192"/>
      <c r="B27" s="101"/>
      <c r="C27" s="193"/>
      <c r="D27" s="194"/>
      <c r="E27" s="194"/>
      <c r="F27" s="195"/>
      <c r="G27" s="196"/>
      <c r="H27" s="196"/>
      <c r="I27" s="197"/>
      <c r="J27" s="197"/>
      <c r="K27" s="196"/>
      <c r="L27" s="197"/>
      <c r="M27" s="197"/>
      <c r="N27" s="197"/>
      <c r="O27" s="198"/>
      <c r="P27" s="198"/>
      <c r="Q27" s="198"/>
      <c r="R27" s="198"/>
      <c r="S27" s="199"/>
      <c r="T27" s="110"/>
      <c r="U27" s="110"/>
      <c r="V27" s="110"/>
      <c r="W27" s="110"/>
      <c r="X27" s="110"/>
      <c r="Y27" s="110"/>
      <c r="Z27" s="110"/>
    </row>
    <row r="28" spans="1:26" ht="18" customHeight="1">
      <c r="A28" s="200"/>
      <c r="B28" s="112"/>
      <c r="C28" s="123"/>
      <c r="D28" s="114"/>
      <c r="E28" s="114"/>
      <c r="F28" s="115"/>
      <c r="G28" s="201"/>
      <c r="H28" s="202"/>
      <c r="I28" s="203"/>
      <c r="J28" s="203"/>
      <c r="K28" s="204"/>
      <c r="L28" s="203"/>
      <c r="M28" s="203"/>
      <c r="N28" s="203"/>
      <c r="O28" s="205"/>
      <c r="P28" s="205"/>
      <c r="Q28" s="205"/>
      <c r="R28" s="205"/>
      <c r="S28" s="206"/>
      <c r="T28" s="81"/>
      <c r="U28" s="81"/>
      <c r="V28" s="81"/>
      <c r="W28" s="81"/>
      <c r="X28" s="81"/>
      <c r="Y28" s="81"/>
      <c r="Z28" s="81"/>
    </row>
    <row r="29" spans="1:26" ht="18" customHeight="1">
      <c r="A29" s="207"/>
      <c r="B29" s="112"/>
      <c r="C29" s="134"/>
      <c r="D29" s="135"/>
      <c r="E29" s="135"/>
      <c r="F29" s="208"/>
      <c r="G29" s="137"/>
      <c r="H29" s="209"/>
      <c r="I29" s="210"/>
      <c r="J29" s="210"/>
      <c r="K29" s="211"/>
      <c r="L29" s="210"/>
      <c r="M29" s="210"/>
      <c r="N29" s="210"/>
      <c r="O29" s="212"/>
      <c r="P29" s="212"/>
      <c r="Q29" s="212"/>
      <c r="R29" s="212"/>
      <c r="S29" s="213"/>
      <c r="T29" s="81"/>
      <c r="U29" s="81"/>
      <c r="V29" s="81"/>
      <c r="W29" s="81"/>
      <c r="X29" s="81"/>
      <c r="Y29" s="81"/>
      <c r="Z29" s="81"/>
    </row>
    <row r="30" spans="1:26" ht="18" customHeight="1">
      <c r="A30" s="133"/>
      <c r="B30" s="112"/>
      <c r="C30" s="135"/>
      <c r="D30" s="135"/>
      <c r="E30" s="135"/>
      <c r="F30" s="208"/>
      <c r="G30" s="214"/>
      <c r="H30" s="147"/>
      <c r="I30" s="139"/>
      <c r="J30" s="139"/>
      <c r="K30" s="215"/>
      <c r="L30" s="139"/>
      <c r="M30" s="139"/>
      <c r="N30" s="139"/>
      <c r="O30" s="142"/>
      <c r="P30" s="142"/>
      <c r="Q30" s="142"/>
      <c r="R30" s="142"/>
      <c r="S30" s="143"/>
      <c r="T30" s="81"/>
      <c r="U30" s="81"/>
      <c r="V30" s="81"/>
      <c r="W30" s="81"/>
      <c r="X30" s="81"/>
      <c r="Y30" s="81"/>
      <c r="Z30" s="81"/>
    </row>
    <row r="31" spans="1:26" ht="18" customHeight="1">
      <c r="A31" s="173"/>
      <c r="B31" s="101"/>
      <c r="C31" s="124"/>
      <c r="D31" s="124"/>
      <c r="E31" s="124"/>
      <c r="F31" s="125"/>
      <c r="G31" s="126"/>
      <c r="H31" s="176"/>
      <c r="I31" s="177"/>
      <c r="J31" s="177"/>
      <c r="K31" s="178"/>
      <c r="L31" s="179"/>
      <c r="M31" s="177"/>
      <c r="N31" s="177"/>
      <c r="O31" s="180"/>
      <c r="P31" s="180"/>
      <c r="Q31" s="180"/>
      <c r="R31" s="180"/>
      <c r="S31" s="181"/>
      <c r="T31" s="110"/>
      <c r="U31" s="110"/>
      <c r="V31" s="110"/>
      <c r="W31" s="110"/>
      <c r="X31" s="110"/>
      <c r="Y31" s="110"/>
      <c r="Z31" s="110"/>
    </row>
    <row r="32" spans="1:26" ht="18" customHeight="1">
      <c r="A32" s="173"/>
      <c r="B32" s="101"/>
      <c r="C32" s="124"/>
      <c r="D32" s="124"/>
      <c r="E32" s="124"/>
      <c r="F32" s="216"/>
      <c r="G32" s="217"/>
      <c r="H32" s="176"/>
      <c r="I32" s="177"/>
      <c r="J32" s="177"/>
      <c r="K32" s="178"/>
      <c r="L32" s="179"/>
      <c r="M32" s="177"/>
      <c r="N32" s="177"/>
      <c r="O32" s="180"/>
      <c r="P32" s="180"/>
      <c r="Q32" s="180"/>
      <c r="R32" s="180"/>
      <c r="S32" s="181"/>
      <c r="T32" s="110"/>
      <c r="U32" s="110"/>
      <c r="V32" s="110"/>
      <c r="W32" s="110"/>
      <c r="X32" s="110"/>
      <c r="Y32" s="110"/>
      <c r="Z32" s="110"/>
    </row>
    <row r="33" spans="1:26" ht="18" customHeight="1">
      <c r="A33" s="173"/>
      <c r="B33" s="101"/>
      <c r="C33" s="218"/>
      <c r="D33" s="124"/>
      <c r="E33" s="219"/>
      <c r="F33" s="216"/>
      <c r="G33" s="217"/>
      <c r="H33" s="176"/>
      <c r="I33" s="177"/>
      <c r="J33" s="177"/>
      <c r="K33" s="178"/>
      <c r="L33" s="179"/>
      <c r="M33" s="177"/>
      <c r="N33" s="177"/>
      <c r="O33" s="180"/>
      <c r="P33" s="180"/>
      <c r="Q33" s="180"/>
      <c r="R33" s="180"/>
      <c r="S33" s="181"/>
      <c r="T33" s="110"/>
      <c r="U33" s="110"/>
      <c r="V33" s="110"/>
      <c r="W33" s="110"/>
      <c r="X33" s="110"/>
      <c r="Y33" s="110"/>
      <c r="Z33" s="110"/>
    </row>
    <row r="34" spans="1:26" ht="18" customHeight="1">
      <c r="A34" s="111"/>
      <c r="B34" s="112"/>
      <c r="C34" s="145"/>
      <c r="D34" s="135"/>
      <c r="E34" s="146"/>
      <c r="F34" s="220"/>
      <c r="G34" s="221"/>
      <c r="H34" s="117"/>
      <c r="I34" s="118"/>
      <c r="J34" s="118"/>
      <c r="K34" s="119"/>
      <c r="L34" s="120"/>
      <c r="M34" s="118"/>
      <c r="N34" s="118"/>
      <c r="O34" s="121"/>
      <c r="P34" s="121"/>
      <c r="Q34" s="121"/>
      <c r="R34" s="121"/>
      <c r="S34" s="122"/>
      <c r="T34" s="81"/>
      <c r="U34" s="81"/>
      <c r="V34" s="81"/>
      <c r="W34" s="81"/>
      <c r="X34" s="81"/>
      <c r="Y34" s="81"/>
      <c r="Z34" s="81"/>
    </row>
    <row r="35" spans="1:26" ht="18" customHeight="1">
      <c r="A35" s="111"/>
      <c r="B35" s="112"/>
      <c r="C35" s="135"/>
      <c r="D35" s="135"/>
      <c r="E35" s="146"/>
      <c r="F35" s="220"/>
      <c r="G35" s="221"/>
      <c r="H35" s="117"/>
      <c r="I35" s="118"/>
      <c r="J35" s="118"/>
      <c r="K35" s="119"/>
      <c r="L35" s="120"/>
      <c r="M35" s="118"/>
      <c r="N35" s="118"/>
      <c r="O35" s="121"/>
      <c r="P35" s="121"/>
      <c r="Q35" s="121"/>
      <c r="R35" s="121"/>
      <c r="S35" s="122"/>
      <c r="T35" s="81"/>
      <c r="U35" s="81"/>
      <c r="V35" s="81"/>
      <c r="W35" s="81"/>
      <c r="X35" s="81"/>
      <c r="Y35" s="81"/>
      <c r="Z35" s="81"/>
    </row>
    <row r="36" spans="1:26" ht="18" customHeight="1">
      <c r="A36" s="111"/>
      <c r="B36" s="112"/>
      <c r="C36" s="135"/>
      <c r="D36" s="222"/>
      <c r="E36" s="223"/>
      <c r="F36" s="220"/>
      <c r="G36" s="220"/>
      <c r="H36" s="117"/>
      <c r="I36" s="118"/>
      <c r="J36" s="118"/>
      <c r="K36" s="119"/>
      <c r="L36" s="120"/>
      <c r="M36" s="118"/>
      <c r="N36" s="118"/>
      <c r="O36" s="121"/>
      <c r="P36" s="121"/>
      <c r="Q36" s="121"/>
      <c r="R36" s="121"/>
      <c r="S36" s="122"/>
      <c r="T36" s="81"/>
      <c r="U36" s="81"/>
      <c r="V36" s="81"/>
      <c r="W36" s="81"/>
      <c r="X36" s="81"/>
      <c r="Y36" s="81"/>
      <c r="Z36" s="81"/>
    </row>
    <row r="37" spans="1:26" ht="18" customHeight="1">
      <c r="A37" s="173"/>
      <c r="B37" s="101"/>
      <c r="C37" s="124"/>
      <c r="D37" s="219"/>
      <c r="E37" s="219"/>
      <c r="F37" s="216"/>
      <c r="G37" s="217"/>
      <c r="H37" s="176"/>
      <c r="I37" s="177"/>
      <c r="J37" s="177"/>
      <c r="K37" s="178"/>
      <c r="L37" s="179"/>
      <c r="M37" s="177"/>
      <c r="N37" s="177"/>
      <c r="O37" s="180"/>
      <c r="P37" s="180"/>
      <c r="Q37" s="180"/>
      <c r="R37" s="180"/>
      <c r="S37" s="181"/>
      <c r="T37" s="110"/>
      <c r="U37" s="110"/>
      <c r="V37" s="110"/>
      <c r="W37" s="110"/>
      <c r="X37" s="110"/>
      <c r="Y37" s="110"/>
      <c r="Z37" s="110"/>
    </row>
    <row r="38" spans="1:26" ht="18" customHeight="1">
      <c r="A38" s="111"/>
      <c r="B38" s="112"/>
      <c r="C38" s="135"/>
      <c r="D38" s="146"/>
      <c r="E38" s="146"/>
      <c r="F38" s="220"/>
      <c r="G38" s="221"/>
      <c r="H38" s="117"/>
      <c r="I38" s="118"/>
      <c r="J38" s="118"/>
      <c r="K38" s="119"/>
      <c r="L38" s="120"/>
      <c r="M38" s="118"/>
      <c r="N38" s="118"/>
      <c r="O38" s="121"/>
      <c r="P38" s="121"/>
      <c r="Q38" s="121"/>
      <c r="R38" s="121"/>
      <c r="S38" s="122"/>
      <c r="T38" s="81"/>
      <c r="U38" s="81"/>
      <c r="V38" s="81"/>
      <c r="W38" s="81"/>
      <c r="X38" s="81"/>
      <c r="Y38" s="81"/>
      <c r="Z38" s="81"/>
    </row>
    <row r="39" spans="1:26" ht="18" customHeight="1">
      <c r="A39" s="133"/>
      <c r="B39" s="112"/>
      <c r="C39" s="135"/>
      <c r="D39" s="146"/>
      <c r="E39" s="146"/>
      <c r="F39" s="220"/>
      <c r="G39" s="221"/>
      <c r="H39" s="117"/>
      <c r="I39" s="139"/>
      <c r="J39" s="139"/>
      <c r="K39" s="140"/>
      <c r="L39" s="141"/>
      <c r="M39" s="139"/>
      <c r="N39" s="139"/>
      <c r="O39" s="142"/>
      <c r="P39" s="142"/>
      <c r="Q39" s="142"/>
      <c r="R39" s="142"/>
      <c r="S39" s="143"/>
      <c r="T39" s="81"/>
      <c r="U39" s="81"/>
      <c r="V39" s="81"/>
      <c r="W39" s="81"/>
      <c r="X39" s="81"/>
      <c r="Y39" s="81"/>
      <c r="Z39" s="81"/>
    </row>
    <row r="40" spans="1:26" ht="18" customHeight="1">
      <c r="A40" s="133"/>
      <c r="B40" s="112"/>
      <c r="C40" s="135"/>
      <c r="D40" s="146"/>
      <c r="E40" s="146"/>
      <c r="F40" s="224"/>
      <c r="G40" s="224"/>
      <c r="H40" s="148"/>
      <c r="I40" s="149"/>
      <c r="J40" s="139"/>
      <c r="K40" s="140"/>
      <c r="L40" s="141"/>
      <c r="M40" s="139"/>
      <c r="N40" s="139"/>
      <c r="O40" s="142"/>
      <c r="P40" s="142"/>
      <c r="Q40" s="142"/>
      <c r="R40" s="142"/>
      <c r="S40" s="143"/>
      <c r="T40" s="81"/>
      <c r="U40" s="81"/>
      <c r="V40" s="81"/>
      <c r="W40" s="81"/>
      <c r="X40" s="81"/>
      <c r="Y40" s="81"/>
      <c r="Z40" s="81"/>
    </row>
    <row r="41" spans="1:26" ht="18" customHeight="1">
      <c r="A41" s="144"/>
      <c r="B41" s="112"/>
      <c r="C41" s="146"/>
      <c r="D41" s="225"/>
      <c r="E41" s="225"/>
      <c r="F41" s="226"/>
      <c r="G41" s="226"/>
      <c r="H41" s="227"/>
      <c r="I41" s="228"/>
      <c r="J41" s="149"/>
      <c r="K41" s="150"/>
      <c r="L41" s="229"/>
      <c r="M41" s="149"/>
      <c r="N41" s="149"/>
      <c r="O41" s="152"/>
      <c r="P41" s="152"/>
      <c r="Q41" s="152"/>
      <c r="R41" s="152"/>
      <c r="S41" s="153"/>
      <c r="T41" s="81"/>
      <c r="U41" s="81"/>
      <c r="V41" s="81"/>
      <c r="W41" s="81"/>
      <c r="X41" s="81"/>
      <c r="Y41" s="81"/>
      <c r="Z41" s="81"/>
    </row>
    <row r="42" spans="1:26" ht="18" customHeight="1">
      <c r="A42" s="100"/>
      <c r="B42" s="101"/>
      <c r="C42" s="124"/>
      <c r="D42" s="219"/>
      <c r="E42" s="219"/>
      <c r="F42" s="230"/>
      <c r="G42" s="230"/>
      <c r="H42" s="231"/>
      <c r="I42" s="232"/>
      <c r="J42" s="128"/>
      <c r="K42" s="129"/>
      <c r="L42" s="130"/>
      <c r="M42" s="128"/>
      <c r="N42" s="128"/>
      <c r="O42" s="131"/>
      <c r="P42" s="131"/>
      <c r="Q42" s="131"/>
      <c r="R42" s="131"/>
      <c r="S42" s="132"/>
      <c r="T42" s="110"/>
      <c r="U42" s="110"/>
      <c r="V42" s="110"/>
      <c r="W42" s="110"/>
      <c r="X42" s="110"/>
      <c r="Y42" s="110"/>
      <c r="Z42" s="110"/>
    </row>
    <row r="43" spans="1:26" ht="18" customHeight="1">
      <c r="A43" s="100"/>
      <c r="B43" s="101"/>
      <c r="C43" s="124"/>
      <c r="D43" s="219"/>
      <c r="E43" s="219"/>
      <c r="F43" s="230"/>
      <c r="G43" s="230"/>
      <c r="H43" s="231"/>
      <c r="I43" s="232"/>
      <c r="J43" s="128"/>
      <c r="K43" s="129"/>
      <c r="L43" s="130"/>
      <c r="M43" s="128"/>
      <c r="N43" s="128"/>
      <c r="O43" s="131"/>
      <c r="P43" s="131"/>
      <c r="Q43" s="131"/>
      <c r="R43" s="131"/>
      <c r="S43" s="132"/>
      <c r="T43" s="110"/>
      <c r="U43" s="110"/>
      <c r="V43" s="110"/>
      <c r="W43" s="110"/>
      <c r="X43" s="110"/>
      <c r="Y43" s="110"/>
      <c r="Z43" s="110"/>
    </row>
    <row r="44" spans="1:26" ht="18" customHeight="1">
      <c r="A44" s="133"/>
      <c r="B44" s="112"/>
      <c r="C44" s="135"/>
      <c r="D44" s="146"/>
      <c r="E44" s="146"/>
      <c r="F44" s="224"/>
      <c r="G44" s="224"/>
      <c r="H44" s="148"/>
      <c r="I44" s="149"/>
      <c r="J44" s="139"/>
      <c r="K44" s="140"/>
      <c r="L44" s="141"/>
      <c r="M44" s="139"/>
      <c r="N44" s="139"/>
      <c r="O44" s="142"/>
      <c r="P44" s="142"/>
      <c r="Q44" s="142"/>
      <c r="R44" s="142"/>
      <c r="S44" s="143"/>
      <c r="T44" s="81"/>
      <c r="U44" s="81"/>
      <c r="V44" s="81"/>
      <c r="W44" s="81"/>
      <c r="X44" s="81"/>
      <c r="Y44" s="81"/>
      <c r="Z44" s="81"/>
    </row>
    <row r="45" spans="1:26" ht="18" customHeight="1">
      <c r="A45" s="133"/>
      <c r="B45" s="112"/>
      <c r="C45" s="135"/>
      <c r="D45" s="146"/>
      <c r="E45" s="146"/>
      <c r="F45" s="224"/>
      <c r="G45" s="224"/>
      <c r="H45" s="148"/>
      <c r="I45" s="149"/>
      <c r="J45" s="139"/>
      <c r="K45" s="140"/>
      <c r="L45" s="141"/>
      <c r="M45" s="139"/>
      <c r="N45" s="139"/>
      <c r="O45" s="142"/>
      <c r="P45" s="142"/>
      <c r="Q45" s="142"/>
      <c r="R45" s="142"/>
      <c r="S45" s="143"/>
      <c r="T45" s="81"/>
      <c r="U45" s="81"/>
      <c r="V45" s="81"/>
      <c r="W45" s="81"/>
      <c r="X45" s="81"/>
      <c r="Y45" s="81"/>
      <c r="Z45" s="81"/>
    </row>
    <row r="46" spans="1:26" ht="18" customHeight="1">
      <c r="A46" s="133"/>
      <c r="B46" s="112"/>
      <c r="C46" s="135"/>
      <c r="D46" s="146"/>
      <c r="E46" s="146"/>
      <c r="F46" s="224"/>
      <c r="G46" s="224"/>
      <c r="H46" s="148"/>
      <c r="I46" s="149"/>
      <c r="J46" s="139"/>
      <c r="K46" s="140"/>
      <c r="L46" s="141"/>
      <c r="M46" s="139"/>
      <c r="N46" s="139"/>
      <c r="O46" s="142"/>
      <c r="P46" s="142"/>
      <c r="Q46" s="142"/>
      <c r="R46" s="142"/>
      <c r="S46" s="143"/>
      <c r="T46" s="81"/>
      <c r="U46" s="81"/>
      <c r="V46" s="81"/>
      <c r="W46" s="81"/>
      <c r="X46" s="81"/>
      <c r="Y46" s="81"/>
      <c r="Z46" s="81"/>
    </row>
    <row r="47" spans="1:26" ht="18" customHeight="1">
      <c r="A47" s="100"/>
      <c r="B47" s="101"/>
      <c r="C47" s="124"/>
      <c r="D47" s="219"/>
      <c r="E47" s="219"/>
      <c r="F47" s="230"/>
      <c r="G47" s="230"/>
      <c r="H47" s="231"/>
      <c r="I47" s="232"/>
      <c r="J47" s="128"/>
      <c r="K47" s="129"/>
      <c r="L47" s="130"/>
      <c r="M47" s="128"/>
      <c r="N47" s="128"/>
      <c r="O47" s="131"/>
      <c r="P47" s="131"/>
      <c r="Q47" s="131"/>
      <c r="R47" s="131"/>
      <c r="S47" s="132"/>
      <c r="T47" s="110"/>
      <c r="U47" s="110"/>
      <c r="V47" s="110"/>
      <c r="W47" s="110"/>
      <c r="X47" s="110"/>
      <c r="Y47" s="110"/>
      <c r="Z47" s="110"/>
    </row>
    <row r="48" spans="1:26" ht="18" customHeight="1">
      <c r="A48" s="133"/>
      <c r="B48" s="112"/>
      <c r="C48" s="135"/>
      <c r="D48" s="146"/>
      <c r="E48" s="146"/>
      <c r="F48" s="224"/>
      <c r="G48" s="224"/>
      <c r="H48" s="148"/>
      <c r="I48" s="149"/>
      <c r="J48" s="139"/>
      <c r="K48" s="140"/>
      <c r="L48" s="141"/>
      <c r="M48" s="139"/>
      <c r="N48" s="139"/>
      <c r="O48" s="142"/>
      <c r="P48" s="142"/>
      <c r="Q48" s="142"/>
      <c r="R48" s="142"/>
      <c r="S48" s="143"/>
      <c r="T48" s="81"/>
      <c r="U48" s="81"/>
      <c r="V48" s="81"/>
      <c r="W48" s="81"/>
      <c r="X48" s="81"/>
      <c r="Y48" s="81"/>
      <c r="Z48" s="81"/>
    </row>
    <row r="49" spans="1:26" ht="18" customHeight="1">
      <c r="A49" s="133"/>
      <c r="B49" s="112"/>
      <c r="C49" s="135"/>
      <c r="D49" s="146"/>
      <c r="E49" s="146"/>
      <c r="F49" s="224"/>
      <c r="G49" s="224"/>
      <c r="H49" s="148"/>
      <c r="I49" s="149"/>
      <c r="J49" s="139"/>
      <c r="K49" s="140"/>
      <c r="L49" s="141"/>
      <c r="M49" s="139"/>
      <c r="N49" s="139"/>
      <c r="O49" s="142"/>
      <c r="P49" s="142"/>
      <c r="Q49" s="142"/>
      <c r="R49" s="142"/>
      <c r="S49" s="143"/>
      <c r="T49" s="81"/>
      <c r="U49" s="81"/>
      <c r="V49" s="81"/>
      <c r="W49" s="81"/>
      <c r="X49" s="81"/>
      <c r="Y49" s="81"/>
      <c r="Z49" s="81"/>
    </row>
    <row r="50" spans="1:26" ht="18" customHeight="1">
      <c r="A50" s="133"/>
      <c r="B50" s="112"/>
      <c r="C50" s="135"/>
      <c r="D50" s="146"/>
      <c r="E50" s="146"/>
      <c r="F50" s="224"/>
      <c r="G50" s="224"/>
      <c r="H50" s="148"/>
      <c r="I50" s="149"/>
      <c r="J50" s="139"/>
      <c r="K50" s="140"/>
      <c r="L50" s="141"/>
      <c r="M50" s="139"/>
      <c r="N50" s="139"/>
      <c r="O50" s="142"/>
      <c r="P50" s="142"/>
      <c r="Q50" s="142"/>
      <c r="R50" s="142"/>
      <c r="S50" s="143"/>
      <c r="T50" s="81"/>
      <c r="U50" s="81"/>
      <c r="V50" s="81"/>
      <c r="W50" s="81"/>
      <c r="X50" s="81"/>
      <c r="Y50" s="81"/>
      <c r="Z50" s="81"/>
    </row>
    <row r="51" spans="1:26" ht="18" customHeight="1">
      <c r="A51" s="133"/>
      <c r="B51" s="112"/>
      <c r="C51" s="135"/>
      <c r="D51" s="146"/>
      <c r="E51" s="146"/>
      <c r="F51" s="224"/>
      <c r="G51" s="224"/>
      <c r="H51" s="148"/>
      <c r="I51" s="149"/>
      <c r="J51" s="139"/>
      <c r="K51" s="140"/>
      <c r="L51" s="141"/>
      <c r="M51" s="139"/>
      <c r="N51" s="139"/>
      <c r="O51" s="142"/>
      <c r="P51" s="142"/>
      <c r="Q51" s="142"/>
      <c r="R51" s="142"/>
      <c r="S51" s="143"/>
      <c r="T51" s="81"/>
      <c r="U51" s="81"/>
      <c r="V51" s="81"/>
      <c r="W51" s="81"/>
      <c r="X51" s="81"/>
      <c r="Y51" s="81"/>
      <c r="Z51" s="81"/>
    </row>
    <row r="52" spans="1:26" ht="18" customHeight="1">
      <c r="A52" s="133"/>
      <c r="B52" s="101"/>
      <c r="C52" s="135"/>
      <c r="D52" s="146"/>
      <c r="E52" s="146"/>
      <c r="F52" s="233"/>
      <c r="G52" s="233"/>
      <c r="H52" s="148"/>
      <c r="I52" s="149"/>
      <c r="J52" s="139"/>
      <c r="K52" s="140"/>
      <c r="L52" s="141"/>
      <c r="M52" s="139"/>
      <c r="N52" s="139"/>
      <c r="O52" s="142"/>
      <c r="P52" s="142"/>
      <c r="Q52" s="142"/>
      <c r="R52" s="142"/>
      <c r="S52" s="143"/>
      <c r="T52" s="81"/>
      <c r="U52" s="81"/>
      <c r="V52" s="81"/>
      <c r="W52" s="81"/>
      <c r="X52" s="81"/>
      <c r="Y52" s="81"/>
      <c r="Z52" s="81"/>
    </row>
    <row r="53" spans="1:26" ht="18" customHeight="1">
      <c r="A53" s="182"/>
      <c r="B53" s="234"/>
      <c r="C53" s="185"/>
      <c r="D53" s="235"/>
      <c r="E53" s="235"/>
      <c r="F53" s="236"/>
      <c r="G53" s="236"/>
      <c r="H53" s="237"/>
      <c r="I53" s="189"/>
      <c r="J53" s="189"/>
      <c r="K53" s="238"/>
      <c r="L53" s="239"/>
      <c r="M53" s="189"/>
      <c r="N53" s="189"/>
      <c r="O53" s="190"/>
      <c r="P53" s="190"/>
      <c r="Q53" s="190"/>
      <c r="R53" s="190"/>
      <c r="S53" s="191"/>
      <c r="T53" s="81"/>
      <c r="U53" s="81"/>
      <c r="V53" s="81"/>
      <c r="W53" s="81"/>
      <c r="X53" s="81"/>
      <c r="Y53" s="81"/>
      <c r="Z53" s="81"/>
    </row>
    <row r="54" spans="1:26" ht="18" customHeight="1">
      <c r="A54" s="240"/>
      <c r="B54" s="241"/>
      <c r="C54" s="242"/>
      <c r="D54" s="242"/>
      <c r="E54" s="242"/>
      <c r="F54" s="243"/>
      <c r="G54" s="244"/>
      <c r="H54" s="245"/>
      <c r="I54" s="242"/>
      <c r="J54" s="242"/>
      <c r="K54" s="246"/>
      <c r="L54" s="243"/>
      <c r="M54" s="247"/>
      <c r="N54" s="247"/>
      <c r="O54" s="247"/>
      <c r="P54" s="247"/>
      <c r="Q54" s="247"/>
      <c r="R54" s="247"/>
      <c r="S54" s="244"/>
      <c r="T54" s="110"/>
      <c r="U54" s="110"/>
      <c r="V54" s="110"/>
      <c r="W54" s="110"/>
      <c r="X54" s="110"/>
      <c r="Y54" s="110"/>
      <c r="Z54" s="110"/>
    </row>
    <row r="55" spans="1:26" ht="18" customHeight="1">
      <c r="A55" s="248"/>
      <c r="B55" s="248"/>
      <c r="C55" s="248"/>
      <c r="D55" s="249"/>
      <c r="E55" s="249"/>
      <c r="F55" s="250"/>
      <c r="G55" s="250"/>
      <c r="H55" s="250"/>
      <c r="I55" s="250"/>
      <c r="J55" s="250"/>
      <c r="K55" s="250"/>
      <c r="L55" s="250"/>
      <c r="M55" s="250"/>
      <c r="N55" s="250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</row>
    <row r="56" spans="1:26" ht="18" customHeight="1">
      <c r="A56" s="771"/>
      <c r="B56" s="772"/>
      <c r="C56" s="772"/>
      <c r="D56" s="772"/>
      <c r="E56" s="772"/>
      <c r="F56" s="772"/>
      <c r="G56" s="772"/>
      <c r="H56" s="772"/>
      <c r="I56" s="250"/>
      <c r="J56" s="250"/>
      <c r="K56" s="250"/>
      <c r="L56" s="250"/>
      <c r="M56" s="250"/>
      <c r="N56" s="250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</row>
    <row r="57" spans="1:26" ht="18" customHeight="1">
      <c r="A57" s="251"/>
      <c r="B57" s="252"/>
      <c r="C57" s="146"/>
      <c r="D57" s="253"/>
      <c r="E57" s="253"/>
      <c r="F57" s="254"/>
      <c r="G57" s="254"/>
      <c r="H57" s="254"/>
      <c r="I57" s="255"/>
      <c r="J57" s="255"/>
      <c r="K57" s="256"/>
      <c r="L57" s="257"/>
      <c r="M57" s="255"/>
      <c r="N57" s="255"/>
      <c r="O57" s="258"/>
      <c r="P57" s="258"/>
      <c r="Q57" s="258"/>
      <c r="R57" s="258"/>
      <c r="S57" s="259"/>
      <c r="T57" s="249"/>
      <c r="U57" s="249"/>
      <c r="V57" s="249"/>
      <c r="W57" s="249"/>
      <c r="X57" s="249"/>
      <c r="Y57" s="249"/>
      <c r="Z57" s="249"/>
    </row>
    <row r="58" spans="1:26" ht="18" customHeight="1">
      <c r="A58" s="251"/>
      <c r="B58" s="260"/>
      <c r="C58" s="146"/>
      <c r="D58" s="222"/>
      <c r="E58" s="222"/>
      <c r="F58" s="215"/>
      <c r="G58" s="215"/>
      <c r="H58" s="215"/>
      <c r="I58" s="139"/>
      <c r="J58" s="139"/>
      <c r="K58" s="261"/>
      <c r="L58" s="120"/>
      <c r="M58" s="118"/>
      <c r="N58" s="118"/>
      <c r="O58" s="121"/>
      <c r="P58" s="121"/>
      <c r="Q58" s="121"/>
      <c r="R58" s="121"/>
      <c r="S58" s="122"/>
      <c r="T58" s="249"/>
      <c r="U58" s="249"/>
      <c r="V58" s="249"/>
      <c r="W58" s="249"/>
      <c r="X58" s="249"/>
      <c r="Y58" s="249"/>
      <c r="Z58" s="249"/>
    </row>
    <row r="59" spans="1:26" ht="18" customHeight="1">
      <c r="A59" s="251"/>
      <c r="B59" s="262"/>
      <c r="C59" s="146"/>
      <c r="D59" s="222"/>
      <c r="E59" s="222"/>
      <c r="F59" s="215"/>
      <c r="G59" s="215"/>
      <c r="H59" s="215"/>
      <c r="I59" s="139"/>
      <c r="J59" s="139"/>
      <c r="K59" s="261"/>
      <c r="L59" s="120"/>
      <c r="M59" s="118"/>
      <c r="N59" s="118"/>
      <c r="O59" s="121"/>
      <c r="P59" s="121"/>
      <c r="Q59" s="121"/>
      <c r="R59" s="121"/>
      <c r="S59" s="122"/>
      <c r="T59" s="249"/>
      <c r="U59" s="249"/>
      <c r="V59" s="249"/>
      <c r="W59" s="249"/>
      <c r="X59" s="249"/>
      <c r="Y59" s="249"/>
      <c r="Z59" s="249"/>
    </row>
    <row r="60" spans="1:26" ht="18" customHeight="1">
      <c r="A60" s="263"/>
      <c r="B60" s="264"/>
      <c r="C60" s="265"/>
      <c r="D60" s="265"/>
      <c r="E60" s="265"/>
      <c r="F60" s="266"/>
      <c r="G60" s="266"/>
      <c r="H60" s="266"/>
      <c r="I60" s="149"/>
      <c r="J60" s="149"/>
      <c r="K60" s="267"/>
      <c r="L60" s="268"/>
      <c r="M60" s="269"/>
      <c r="N60" s="269"/>
      <c r="O60" s="270"/>
      <c r="P60" s="270"/>
      <c r="Q60" s="270"/>
      <c r="R60" s="270"/>
      <c r="S60" s="271"/>
      <c r="T60" s="249"/>
      <c r="U60" s="249"/>
      <c r="V60" s="249"/>
      <c r="W60" s="249"/>
      <c r="X60" s="249"/>
      <c r="Y60" s="249"/>
      <c r="Z60" s="249"/>
    </row>
    <row r="61" spans="1:26" ht="18" customHeight="1">
      <c r="A61" s="263"/>
      <c r="B61" s="264"/>
      <c r="C61" s="265"/>
      <c r="D61" s="265"/>
      <c r="E61" s="265"/>
      <c r="F61" s="266"/>
      <c r="G61" s="266"/>
      <c r="H61" s="266"/>
      <c r="I61" s="149"/>
      <c r="J61" s="149"/>
      <c r="K61" s="267"/>
      <c r="L61" s="268"/>
      <c r="M61" s="269"/>
      <c r="N61" s="269"/>
      <c r="O61" s="270"/>
      <c r="P61" s="270"/>
      <c r="Q61" s="270"/>
      <c r="R61" s="270"/>
      <c r="S61" s="271"/>
      <c r="T61" s="249"/>
      <c r="U61" s="249"/>
      <c r="V61" s="249"/>
      <c r="W61" s="249"/>
      <c r="X61" s="249"/>
      <c r="Y61" s="249"/>
      <c r="Z61" s="249"/>
    </row>
    <row r="62" spans="1:26" ht="18" customHeight="1">
      <c r="A62" s="263"/>
      <c r="B62" s="264"/>
      <c r="C62" s="265"/>
      <c r="D62" s="265"/>
      <c r="E62" s="265"/>
      <c r="F62" s="266"/>
      <c r="G62" s="266"/>
      <c r="H62" s="266"/>
      <c r="I62" s="149"/>
      <c r="J62" s="149"/>
      <c r="K62" s="267"/>
      <c r="L62" s="268"/>
      <c r="M62" s="269"/>
      <c r="N62" s="269"/>
      <c r="O62" s="270"/>
      <c r="P62" s="270"/>
      <c r="Q62" s="270"/>
      <c r="R62" s="270"/>
      <c r="S62" s="271"/>
      <c r="T62" s="249"/>
      <c r="U62" s="249"/>
      <c r="V62" s="249"/>
      <c r="W62" s="249"/>
      <c r="X62" s="249"/>
      <c r="Y62" s="249"/>
      <c r="Z62" s="249"/>
    </row>
    <row r="63" spans="1:26" ht="18" customHeight="1">
      <c r="A63" s="272"/>
      <c r="B63" s="273"/>
      <c r="C63" s="274"/>
      <c r="D63" s="274"/>
      <c r="E63" s="274"/>
      <c r="F63" s="275"/>
      <c r="G63" s="276"/>
      <c r="H63" s="275"/>
      <c r="I63" s="277"/>
      <c r="J63" s="277"/>
      <c r="K63" s="278"/>
      <c r="L63" s="279"/>
      <c r="M63" s="277"/>
      <c r="N63" s="277"/>
      <c r="O63" s="280"/>
      <c r="P63" s="280"/>
      <c r="Q63" s="280"/>
      <c r="R63" s="280"/>
      <c r="S63" s="281"/>
      <c r="T63" s="249"/>
      <c r="U63" s="249"/>
      <c r="V63" s="249"/>
      <c r="W63" s="249"/>
      <c r="X63" s="249"/>
      <c r="Y63" s="249"/>
      <c r="Z63" s="249"/>
    </row>
    <row r="64" spans="1:26" ht="18" customHeight="1">
      <c r="A64" s="282"/>
      <c r="B64" s="283"/>
      <c r="C64" s="284"/>
      <c r="D64" s="284"/>
      <c r="E64" s="284"/>
      <c r="F64" s="285"/>
      <c r="G64" s="286"/>
      <c r="H64" s="287"/>
      <c r="I64" s="284"/>
      <c r="J64" s="284"/>
      <c r="K64" s="288"/>
      <c r="L64" s="285"/>
      <c r="M64" s="289"/>
      <c r="N64" s="289"/>
      <c r="O64" s="289"/>
      <c r="P64" s="289"/>
      <c r="Q64" s="289"/>
      <c r="R64" s="289"/>
      <c r="S64" s="286"/>
      <c r="T64" s="290"/>
      <c r="U64" s="290"/>
      <c r="V64" s="290"/>
      <c r="W64" s="290"/>
      <c r="X64" s="290"/>
      <c r="Y64" s="290"/>
      <c r="Z64" s="290"/>
    </row>
    <row r="65" spans="1:26" ht="18" customHeight="1">
      <c r="A65" s="773"/>
      <c r="B65" s="761"/>
      <c r="C65" s="761"/>
      <c r="D65" s="761"/>
      <c r="E65" s="761"/>
      <c r="F65" s="761"/>
      <c r="G65" s="761"/>
      <c r="H65" s="76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" customHeight="1">
      <c r="A66" s="773"/>
      <c r="B66" s="761"/>
      <c r="C66" s="761"/>
      <c r="D66" s="761"/>
      <c r="E66" s="761"/>
      <c r="F66" s="761"/>
      <c r="G66" s="761"/>
      <c r="H66" s="76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" customHeight="1">
      <c r="A67" s="774"/>
      <c r="B67" s="772"/>
      <c r="C67" s="772"/>
      <c r="D67" s="772"/>
      <c r="E67" s="772"/>
      <c r="F67" s="772"/>
      <c r="G67" s="772"/>
      <c r="H67" s="772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8" customHeight="1">
      <c r="A68" s="291"/>
      <c r="B68" s="292"/>
      <c r="C68" s="134"/>
      <c r="D68" s="135"/>
      <c r="E68" s="135"/>
      <c r="F68" s="293"/>
      <c r="G68" s="256"/>
      <c r="H68" s="293"/>
      <c r="I68" s="255"/>
      <c r="J68" s="255"/>
      <c r="K68" s="294"/>
      <c r="L68" s="255"/>
      <c r="M68" s="255"/>
      <c r="N68" s="255"/>
      <c r="O68" s="258"/>
      <c r="P68" s="258"/>
      <c r="Q68" s="258"/>
      <c r="R68" s="258"/>
      <c r="S68" s="259"/>
      <c r="T68" s="81"/>
      <c r="U68" s="81"/>
      <c r="V68" s="81"/>
      <c r="W68" s="81"/>
      <c r="X68" s="81"/>
      <c r="Y68" s="81"/>
      <c r="Z68" s="81"/>
    </row>
    <row r="69" spans="1:26" ht="18" customHeight="1">
      <c r="A69" s="295"/>
      <c r="B69" s="296"/>
      <c r="C69" s="134"/>
      <c r="D69" s="135"/>
      <c r="E69" s="297"/>
      <c r="F69" s="147"/>
      <c r="G69" s="261"/>
      <c r="H69" s="138"/>
      <c r="I69" s="139"/>
      <c r="J69" s="139"/>
      <c r="K69" s="140"/>
      <c r="L69" s="141"/>
      <c r="M69" s="139"/>
      <c r="N69" s="139"/>
      <c r="O69" s="142"/>
      <c r="P69" s="142"/>
      <c r="Q69" s="142"/>
      <c r="R69" s="142"/>
      <c r="S69" s="143"/>
      <c r="T69" s="81"/>
      <c r="U69" s="81"/>
      <c r="V69" s="81"/>
      <c r="W69" s="81"/>
      <c r="X69" s="81"/>
      <c r="Y69" s="81"/>
      <c r="Z69" s="81"/>
    </row>
    <row r="70" spans="1:26" ht="18" customHeight="1">
      <c r="A70" s="295"/>
      <c r="B70" s="296"/>
      <c r="C70" s="135"/>
      <c r="D70" s="135"/>
      <c r="E70" s="297"/>
      <c r="F70" s="298"/>
      <c r="G70" s="299"/>
      <c r="H70" s="138"/>
      <c r="I70" s="139"/>
      <c r="J70" s="139"/>
      <c r="K70" s="140"/>
      <c r="L70" s="141"/>
      <c r="M70" s="139"/>
      <c r="N70" s="139"/>
      <c r="O70" s="142"/>
      <c r="P70" s="142"/>
      <c r="Q70" s="142"/>
      <c r="R70" s="142"/>
      <c r="S70" s="143"/>
      <c r="T70" s="81"/>
      <c r="U70" s="81"/>
      <c r="V70" s="81"/>
      <c r="W70" s="81"/>
      <c r="X70" s="81"/>
      <c r="Y70" s="81"/>
      <c r="Z70" s="81"/>
    </row>
    <row r="71" spans="1:26" ht="18" customHeight="1">
      <c r="A71" s="295"/>
      <c r="B71" s="300"/>
      <c r="C71" s="135"/>
      <c r="D71" s="135"/>
      <c r="E71" s="297"/>
      <c r="F71" s="298"/>
      <c r="G71" s="299"/>
      <c r="H71" s="138"/>
      <c r="I71" s="139"/>
      <c r="J71" s="139"/>
      <c r="K71" s="140"/>
      <c r="L71" s="141"/>
      <c r="M71" s="139"/>
      <c r="N71" s="139"/>
      <c r="O71" s="142"/>
      <c r="P71" s="142"/>
      <c r="Q71" s="142"/>
      <c r="R71" s="142"/>
      <c r="S71" s="143"/>
      <c r="T71" s="81"/>
      <c r="U71" s="81"/>
      <c r="V71" s="81"/>
      <c r="W71" s="81"/>
      <c r="X71" s="81"/>
      <c r="Y71" s="81"/>
      <c r="Z71" s="81"/>
    </row>
    <row r="72" spans="1:26" ht="18" customHeight="1">
      <c r="A72" s="295"/>
      <c r="B72" s="301"/>
      <c r="C72" s="134"/>
      <c r="D72" s="135"/>
      <c r="E72" s="135"/>
      <c r="F72" s="147"/>
      <c r="G72" s="261"/>
      <c r="H72" s="138"/>
      <c r="I72" s="139"/>
      <c r="J72" s="139"/>
      <c r="K72" s="140"/>
      <c r="L72" s="141"/>
      <c r="M72" s="139"/>
      <c r="N72" s="139"/>
      <c r="O72" s="142"/>
      <c r="P72" s="142"/>
      <c r="Q72" s="142"/>
      <c r="R72" s="142"/>
      <c r="S72" s="143"/>
      <c r="T72" s="81"/>
      <c r="U72" s="81"/>
      <c r="V72" s="81"/>
      <c r="W72" s="81"/>
      <c r="X72" s="81"/>
      <c r="Y72" s="81"/>
      <c r="Z72" s="81"/>
    </row>
    <row r="73" spans="1:26" ht="18" customHeight="1">
      <c r="A73" s="295"/>
      <c r="B73" s="302"/>
      <c r="C73" s="69"/>
      <c r="D73" s="69"/>
      <c r="E73" s="69"/>
      <c r="F73" s="303"/>
      <c r="G73" s="304"/>
      <c r="H73" s="305"/>
      <c r="I73" s="69"/>
      <c r="J73" s="69"/>
      <c r="K73" s="306"/>
      <c r="L73" s="303"/>
      <c r="M73" s="139"/>
      <c r="N73" s="139"/>
      <c r="O73" s="142"/>
      <c r="P73" s="142"/>
      <c r="Q73" s="142"/>
      <c r="R73" s="142"/>
      <c r="S73" s="143"/>
      <c r="T73" s="81"/>
      <c r="U73" s="81"/>
      <c r="V73" s="81"/>
      <c r="W73" s="81"/>
      <c r="X73" s="81"/>
      <c r="Y73" s="81"/>
      <c r="Z73" s="81"/>
    </row>
    <row r="74" spans="1:26" ht="18" customHeight="1">
      <c r="A74" s="295"/>
      <c r="B74" s="302"/>
      <c r="C74" s="69"/>
      <c r="D74" s="69"/>
      <c r="E74" s="69"/>
      <c r="F74" s="303"/>
      <c r="G74" s="304"/>
      <c r="H74" s="138"/>
      <c r="I74" s="139"/>
      <c r="J74" s="139"/>
      <c r="K74" s="140"/>
      <c r="L74" s="141"/>
      <c r="M74" s="139"/>
      <c r="N74" s="139"/>
      <c r="O74" s="142"/>
      <c r="P74" s="142"/>
      <c r="Q74" s="142"/>
      <c r="R74" s="142"/>
      <c r="S74" s="143"/>
      <c r="T74" s="81"/>
      <c r="U74" s="81"/>
      <c r="V74" s="81"/>
      <c r="W74" s="81"/>
      <c r="X74" s="81"/>
      <c r="Y74" s="81"/>
      <c r="Z74" s="81"/>
    </row>
    <row r="75" spans="1:26" ht="18" customHeight="1">
      <c r="A75" s="295"/>
      <c r="B75" s="307"/>
      <c r="C75" s="81"/>
      <c r="D75" s="146"/>
      <c r="E75" s="146"/>
      <c r="F75" s="308"/>
      <c r="G75" s="267"/>
      <c r="H75" s="138"/>
      <c r="I75" s="139"/>
      <c r="J75" s="139"/>
      <c r="K75" s="140"/>
      <c r="L75" s="141"/>
      <c r="M75" s="139"/>
      <c r="N75" s="139"/>
      <c r="O75" s="142"/>
      <c r="P75" s="142"/>
      <c r="Q75" s="142"/>
      <c r="R75" s="142"/>
      <c r="S75" s="143"/>
      <c r="T75" s="81"/>
      <c r="U75" s="81"/>
      <c r="V75" s="81"/>
      <c r="W75" s="81"/>
      <c r="X75" s="81"/>
      <c r="Y75" s="81"/>
      <c r="Z75" s="81"/>
    </row>
    <row r="76" spans="1:26" ht="18" customHeight="1">
      <c r="A76" s="295"/>
      <c r="B76" s="309"/>
      <c r="C76" s="134"/>
      <c r="D76" s="135"/>
      <c r="E76" s="135"/>
      <c r="F76" s="147"/>
      <c r="G76" s="261"/>
      <c r="H76" s="138"/>
      <c r="I76" s="139"/>
      <c r="J76" s="139"/>
      <c r="K76" s="140"/>
      <c r="L76" s="141"/>
      <c r="M76" s="139"/>
      <c r="N76" s="139"/>
      <c r="O76" s="142"/>
      <c r="P76" s="142"/>
      <c r="Q76" s="142"/>
      <c r="R76" s="142"/>
      <c r="S76" s="143"/>
      <c r="T76" s="81"/>
      <c r="U76" s="81"/>
      <c r="V76" s="81"/>
      <c r="W76" s="81"/>
      <c r="X76" s="81"/>
      <c r="Y76" s="81"/>
      <c r="Z76" s="81"/>
    </row>
    <row r="77" spans="1:26" ht="18" customHeight="1">
      <c r="A77" s="81"/>
      <c r="B77" s="310"/>
      <c r="C77" s="145"/>
      <c r="D77" s="146"/>
      <c r="E77" s="135"/>
      <c r="F77" s="308"/>
      <c r="G77" s="267"/>
      <c r="H77" s="138"/>
      <c r="I77" s="139"/>
      <c r="J77" s="139"/>
      <c r="K77" s="140"/>
      <c r="L77" s="141"/>
      <c r="M77" s="139"/>
      <c r="N77" s="139"/>
      <c r="O77" s="142"/>
      <c r="P77" s="142"/>
      <c r="Q77" s="142"/>
      <c r="R77" s="142"/>
      <c r="S77" s="143"/>
      <c r="T77" s="81"/>
      <c r="U77" s="81"/>
      <c r="V77" s="81"/>
      <c r="W77" s="81"/>
      <c r="X77" s="81"/>
      <c r="Y77" s="81"/>
      <c r="Z77" s="81"/>
    </row>
    <row r="78" spans="1:26" ht="18" customHeight="1">
      <c r="A78" s="311"/>
      <c r="B78" s="312"/>
      <c r="C78" s="313"/>
      <c r="D78" s="313"/>
      <c r="E78" s="313"/>
      <c r="F78" s="314"/>
      <c r="G78" s="315"/>
      <c r="H78" s="316"/>
      <c r="I78" s="313"/>
      <c r="J78" s="313"/>
      <c r="K78" s="317"/>
      <c r="L78" s="314"/>
      <c r="M78" s="318"/>
      <c r="N78" s="318"/>
      <c r="O78" s="318"/>
      <c r="P78" s="318"/>
      <c r="Q78" s="318"/>
      <c r="R78" s="318"/>
      <c r="S78" s="315"/>
      <c r="T78" s="319"/>
      <c r="U78" s="319"/>
      <c r="V78" s="319"/>
      <c r="W78" s="319"/>
      <c r="X78" s="319"/>
      <c r="Y78" s="319"/>
      <c r="Z78" s="319"/>
    </row>
    <row r="79" spans="1:26" ht="18" customHeight="1">
      <c r="A79" s="320"/>
      <c r="B79" s="321"/>
      <c r="C79" s="322"/>
      <c r="D79" s="322"/>
      <c r="E79" s="322"/>
      <c r="F79" s="322"/>
      <c r="G79" s="322"/>
      <c r="H79" s="323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4"/>
      <c r="T79" s="319"/>
      <c r="U79" s="319"/>
      <c r="V79" s="319"/>
      <c r="W79" s="319"/>
      <c r="X79" s="319"/>
      <c r="Y79" s="319"/>
      <c r="Z79" s="319"/>
    </row>
    <row r="80" spans="1:26" ht="18" customHeight="1">
      <c r="A80" s="820"/>
      <c r="B80" s="821"/>
      <c r="C80" s="821"/>
      <c r="D80" s="821"/>
      <c r="E80" s="821"/>
      <c r="F80" s="821"/>
      <c r="G80" s="821"/>
      <c r="H80" s="822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</row>
    <row r="81" spans="1:26" ht="18" customHeight="1">
      <c r="A81" s="326"/>
      <c r="B81" s="327"/>
      <c r="C81" s="328"/>
      <c r="D81" s="329"/>
      <c r="E81" s="329"/>
      <c r="F81" s="330"/>
      <c r="G81" s="331"/>
      <c r="H81" s="332"/>
      <c r="I81" s="210"/>
      <c r="J81" s="210"/>
      <c r="K81" s="333"/>
      <c r="L81" s="334"/>
      <c r="M81" s="335"/>
      <c r="N81" s="335"/>
      <c r="O81" s="336"/>
      <c r="P81" s="336"/>
      <c r="Q81" s="336"/>
      <c r="R81" s="336"/>
      <c r="S81" s="337"/>
      <c r="T81" s="338"/>
      <c r="U81" s="338"/>
      <c r="V81" s="338"/>
      <c r="W81" s="338"/>
      <c r="X81" s="338"/>
      <c r="Y81" s="338"/>
      <c r="Z81" s="338"/>
    </row>
    <row r="82" spans="1:26" ht="18" customHeight="1">
      <c r="A82" s="326"/>
      <c r="B82" s="339"/>
      <c r="C82" s="328"/>
      <c r="D82" s="329"/>
      <c r="E82" s="329"/>
      <c r="F82" s="340"/>
      <c r="G82" s="341"/>
      <c r="H82" s="332"/>
      <c r="I82" s="210"/>
      <c r="J82" s="210"/>
      <c r="K82" s="333"/>
      <c r="L82" s="342"/>
      <c r="M82" s="210"/>
      <c r="N82" s="210"/>
      <c r="O82" s="212"/>
      <c r="P82" s="212"/>
      <c r="Q82" s="212"/>
      <c r="R82" s="212"/>
      <c r="S82" s="213"/>
      <c r="T82" s="338"/>
      <c r="U82" s="338"/>
      <c r="V82" s="338"/>
      <c r="W82" s="338"/>
      <c r="X82" s="338"/>
      <c r="Y82" s="338"/>
      <c r="Z82" s="338"/>
    </row>
    <row r="83" spans="1:26" ht="18" customHeight="1">
      <c r="A83" s="326"/>
      <c r="B83" s="339"/>
      <c r="C83" s="328"/>
      <c r="D83" s="329"/>
      <c r="E83" s="329"/>
      <c r="F83" s="340"/>
      <c r="G83" s="341"/>
      <c r="H83" s="332"/>
      <c r="I83" s="210"/>
      <c r="J83" s="210"/>
      <c r="K83" s="333"/>
      <c r="L83" s="342"/>
      <c r="M83" s="210"/>
      <c r="N83" s="210"/>
      <c r="O83" s="212"/>
      <c r="P83" s="212"/>
      <c r="Q83" s="212"/>
      <c r="R83" s="212"/>
      <c r="S83" s="213"/>
      <c r="T83" s="338"/>
      <c r="U83" s="338"/>
      <c r="V83" s="338"/>
      <c r="W83" s="338"/>
      <c r="X83" s="338"/>
      <c r="Y83" s="338"/>
      <c r="Z83" s="338"/>
    </row>
    <row r="84" spans="1:26" ht="18" customHeight="1">
      <c r="A84" s="326"/>
      <c r="B84" s="339"/>
      <c r="C84" s="328"/>
      <c r="D84" s="329"/>
      <c r="E84" s="329"/>
      <c r="F84" s="340"/>
      <c r="G84" s="341"/>
      <c r="H84" s="332"/>
      <c r="I84" s="210"/>
      <c r="J84" s="210"/>
      <c r="K84" s="333"/>
      <c r="L84" s="342"/>
      <c r="M84" s="210"/>
      <c r="N84" s="210"/>
      <c r="O84" s="212"/>
      <c r="P84" s="212"/>
      <c r="Q84" s="212"/>
      <c r="R84" s="212"/>
      <c r="S84" s="213"/>
      <c r="T84" s="338"/>
      <c r="U84" s="338"/>
      <c r="V84" s="338"/>
      <c r="W84" s="338"/>
      <c r="X84" s="338"/>
      <c r="Y84" s="338"/>
      <c r="Z84" s="338"/>
    </row>
    <row r="85" spans="1:26" ht="18" customHeight="1">
      <c r="A85" s="326"/>
      <c r="B85" s="343"/>
      <c r="C85" s="328"/>
      <c r="D85" s="329"/>
      <c r="E85" s="329"/>
      <c r="F85" s="340"/>
      <c r="G85" s="341"/>
      <c r="H85" s="332"/>
      <c r="I85" s="210"/>
      <c r="J85" s="210"/>
      <c r="K85" s="333"/>
      <c r="L85" s="342"/>
      <c r="M85" s="210"/>
      <c r="N85" s="210"/>
      <c r="O85" s="212"/>
      <c r="P85" s="212"/>
      <c r="Q85" s="212"/>
      <c r="R85" s="212"/>
      <c r="S85" s="213"/>
      <c r="T85" s="338"/>
      <c r="U85" s="338"/>
      <c r="V85" s="338"/>
      <c r="W85" s="338"/>
      <c r="X85" s="338"/>
      <c r="Y85" s="338"/>
      <c r="Z85" s="338"/>
    </row>
    <row r="86" spans="1:26" ht="18" customHeight="1">
      <c r="A86" s="326"/>
      <c r="B86" s="344"/>
      <c r="C86" s="345"/>
      <c r="D86" s="345"/>
      <c r="E86" s="345"/>
      <c r="F86" s="346"/>
      <c r="G86" s="347"/>
      <c r="H86" s="332"/>
      <c r="I86" s="210"/>
      <c r="J86" s="210"/>
      <c r="K86" s="333"/>
      <c r="L86" s="342"/>
      <c r="M86" s="210"/>
      <c r="N86" s="210"/>
      <c r="O86" s="212"/>
      <c r="P86" s="212"/>
      <c r="Q86" s="212"/>
      <c r="R86" s="212"/>
      <c r="S86" s="213"/>
      <c r="T86" s="338"/>
      <c r="U86" s="338"/>
      <c r="V86" s="338"/>
      <c r="W86" s="338"/>
      <c r="X86" s="338"/>
      <c r="Y86" s="338"/>
      <c r="Z86" s="338"/>
    </row>
    <row r="87" spans="1:26" ht="18" customHeight="1">
      <c r="A87" s="311"/>
      <c r="B87" s="312"/>
      <c r="C87" s="313"/>
      <c r="D87" s="313"/>
      <c r="E87" s="313"/>
      <c r="F87" s="314"/>
      <c r="G87" s="315"/>
      <c r="H87" s="316"/>
      <c r="I87" s="313"/>
      <c r="J87" s="313"/>
      <c r="K87" s="317"/>
      <c r="L87" s="314"/>
      <c r="M87" s="318"/>
      <c r="N87" s="318"/>
      <c r="O87" s="318"/>
      <c r="P87" s="318"/>
      <c r="Q87" s="318"/>
      <c r="R87" s="318"/>
      <c r="S87" s="315"/>
      <c r="T87" s="319"/>
      <c r="U87" s="319"/>
      <c r="V87" s="319"/>
      <c r="W87" s="319"/>
      <c r="X87" s="319"/>
      <c r="Y87" s="319"/>
      <c r="Z87" s="319"/>
    </row>
    <row r="88" spans="1:26" ht="18" customHeight="1">
      <c r="A88" s="320"/>
      <c r="B88" s="321"/>
      <c r="C88" s="322"/>
      <c r="D88" s="322"/>
      <c r="E88" s="322"/>
      <c r="F88" s="322"/>
      <c r="G88" s="322"/>
      <c r="H88" s="323"/>
      <c r="I88" s="322"/>
      <c r="J88" s="322"/>
      <c r="K88" s="322"/>
      <c r="L88" s="322"/>
      <c r="M88" s="322"/>
      <c r="N88" s="322"/>
      <c r="O88" s="322"/>
      <c r="P88" s="322"/>
      <c r="Q88" s="322"/>
      <c r="R88" s="322"/>
      <c r="S88" s="324"/>
      <c r="T88" s="319"/>
      <c r="U88" s="319"/>
      <c r="V88" s="319"/>
      <c r="W88" s="319"/>
      <c r="X88" s="319"/>
      <c r="Y88" s="319"/>
      <c r="Z88" s="319"/>
    </row>
    <row r="89" spans="1:26" ht="18" customHeight="1">
      <c r="A89" s="774"/>
      <c r="B89" s="772"/>
      <c r="C89" s="772"/>
      <c r="D89" s="772"/>
      <c r="E89" s="772"/>
      <c r="F89" s="772"/>
      <c r="G89" s="772"/>
      <c r="H89" s="772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319"/>
      <c r="U89" s="319"/>
      <c r="V89" s="319"/>
      <c r="W89" s="319"/>
      <c r="X89" s="319"/>
      <c r="Y89" s="319"/>
      <c r="Z89" s="319"/>
    </row>
    <row r="90" spans="1:26" ht="18" customHeight="1">
      <c r="A90" s="295"/>
      <c r="B90" s="292"/>
      <c r="C90" s="348"/>
      <c r="D90" s="135"/>
      <c r="E90" s="135"/>
      <c r="F90" s="293"/>
      <c r="G90" s="256"/>
      <c r="H90" s="293"/>
      <c r="I90" s="255"/>
      <c r="J90" s="255"/>
      <c r="K90" s="294"/>
      <c r="L90" s="255"/>
      <c r="M90" s="255"/>
      <c r="N90" s="255"/>
      <c r="O90" s="258"/>
      <c r="P90" s="258"/>
      <c r="Q90" s="258"/>
      <c r="R90" s="258"/>
      <c r="S90" s="259"/>
      <c r="T90" s="319"/>
      <c r="U90" s="319"/>
      <c r="V90" s="319"/>
      <c r="W90" s="319"/>
      <c r="X90" s="319"/>
      <c r="Y90" s="319"/>
      <c r="Z90" s="319"/>
    </row>
    <row r="91" spans="1:26" ht="18" customHeight="1">
      <c r="A91" s="319"/>
      <c r="B91" s="349"/>
      <c r="C91" s="348"/>
      <c r="D91" s="135"/>
      <c r="E91" s="297"/>
      <c r="F91" s="147"/>
      <c r="G91" s="137"/>
      <c r="H91" s="138"/>
      <c r="I91" s="139"/>
      <c r="J91" s="139"/>
      <c r="K91" s="140"/>
      <c r="L91" s="141"/>
      <c r="M91" s="139"/>
      <c r="N91" s="139"/>
      <c r="O91" s="142"/>
      <c r="P91" s="142"/>
      <c r="Q91" s="142"/>
      <c r="R91" s="142"/>
      <c r="S91" s="143"/>
      <c r="T91" s="319"/>
      <c r="U91" s="319"/>
      <c r="V91" s="319"/>
      <c r="W91" s="319"/>
      <c r="X91" s="319"/>
      <c r="Y91" s="319"/>
      <c r="Z91" s="319"/>
    </row>
    <row r="92" spans="1:26" ht="18" customHeight="1">
      <c r="A92" s="319"/>
      <c r="B92" s="349"/>
      <c r="C92" s="350"/>
      <c r="D92" s="135"/>
      <c r="E92" s="297"/>
      <c r="F92" s="298"/>
      <c r="G92" s="351"/>
      <c r="H92" s="138"/>
      <c r="I92" s="139"/>
      <c r="J92" s="139"/>
      <c r="K92" s="140"/>
      <c r="L92" s="141"/>
      <c r="M92" s="139"/>
      <c r="N92" s="139"/>
      <c r="O92" s="142"/>
      <c r="P92" s="142"/>
      <c r="Q92" s="142"/>
      <c r="R92" s="142"/>
      <c r="S92" s="143"/>
      <c r="T92" s="319"/>
      <c r="U92" s="319"/>
      <c r="V92" s="319"/>
      <c r="W92" s="319"/>
      <c r="X92" s="319"/>
      <c r="Y92" s="319"/>
      <c r="Z92" s="319"/>
    </row>
    <row r="93" spans="1:26" ht="18" customHeight="1">
      <c r="A93" s="319"/>
      <c r="B93" s="349"/>
      <c r="C93" s="350"/>
      <c r="D93" s="135"/>
      <c r="E93" s="297"/>
      <c r="F93" s="298"/>
      <c r="G93" s="351"/>
      <c r="H93" s="138"/>
      <c r="I93" s="139"/>
      <c r="J93" s="139"/>
      <c r="K93" s="140"/>
      <c r="L93" s="141"/>
      <c r="M93" s="139"/>
      <c r="N93" s="139"/>
      <c r="O93" s="142"/>
      <c r="P93" s="142"/>
      <c r="Q93" s="142"/>
      <c r="R93" s="142"/>
      <c r="S93" s="143"/>
      <c r="T93" s="319"/>
      <c r="U93" s="319"/>
      <c r="V93" s="319"/>
      <c r="W93" s="319"/>
      <c r="X93" s="319"/>
      <c r="Y93" s="319"/>
      <c r="Z93" s="319"/>
    </row>
    <row r="94" spans="1:26" ht="18" customHeight="1">
      <c r="A94" s="295"/>
      <c r="B94" s="301"/>
      <c r="C94" s="350"/>
      <c r="D94" s="135"/>
      <c r="E94" s="297"/>
      <c r="F94" s="298"/>
      <c r="G94" s="299"/>
      <c r="H94" s="138"/>
      <c r="I94" s="139"/>
      <c r="J94" s="139"/>
      <c r="K94" s="140"/>
      <c r="L94" s="141"/>
      <c r="M94" s="139"/>
      <c r="N94" s="139"/>
      <c r="O94" s="142"/>
      <c r="P94" s="142"/>
      <c r="Q94" s="142"/>
      <c r="R94" s="142"/>
      <c r="S94" s="143"/>
      <c r="T94" s="319"/>
      <c r="U94" s="319"/>
      <c r="V94" s="319"/>
      <c r="W94" s="319"/>
      <c r="X94" s="319"/>
      <c r="Y94" s="319"/>
      <c r="Z94" s="319"/>
    </row>
    <row r="95" spans="1:26" ht="18" customHeight="1">
      <c r="A95" s="319"/>
      <c r="B95" s="349"/>
      <c r="C95" s="350"/>
      <c r="D95" s="135"/>
      <c r="E95" s="297"/>
      <c r="F95" s="298"/>
      <c r="G95" s="351"/>
      <c r="H95" s="138"/>
      <c r="I95" s="139"/>
      <c r="J95" s="139"/>
      <c r="K95" s="140"/>
      <c r="L95" s="141"/>
      <c r="M95" s="139"/>
      <c r="N95" s="139"/>
      <c r="O95" s="142"/>
      <c r="P95" s="142"/>
      <c r="Q95" s="142"/>
      <c r="R95" s="142"/>
      <c r="S95" s="143"/>
      <c r="T95" s="319"/>
      <c r="U95" s="319"/>
      <c r="V95" s="319"/>
      <c r="W95" s="319"/>
      <c r="X95" s="319"/>
      <c r="Y95" s="319"/>
      <c r="Z95" s="319"/>
    </row>
    <row r="96" spans="1:26" ht="18" customHeight="1">
      <c r="A96" s="319"/>
      <c r="B96" s="349"/>
      <c r="C96" s="350"/>
      <c r="D96" s="135"/>
      <c r="E96" s="297"/>
      <c r="F96" s="298"/>
      <c r="G96" s="351"/>
      <c r="H96" s="138"/>
      <c r="I96" s="139"/>
      <c r="J96" s="139"/>
      <c r="K96" s="140"/>
      <c r="L96" s="141"/>
      <c r="M96" s="139"/>
      <c r="N96" s="139"/>
      <c r="O96" s="142"/>
      <c r="P96" s="142"/>
      <c r="Q96" s="142"/>
      <c r="R96" s="142"/>
      <c r="S96" s="143"/>
      <c r="T96" s="319"/>
      <c r="U96" s="319"/>
      <c r="V96" s="319"/>
      <c r="W96" s="319"/>
      <c r="X96" s="319"/>
      <c r="Y96" s="319"/>
      <c r="Z96" s="319"/>
    </row>
    <row r="97" spans="1:26" ht="18" customHeight="1">
      <c r="A97" s="319"/>
      <c r="B97" s="349"/>
      <c r="C97" s="350"/>
      <c r="D97" s="135"/>
      <c r="E97" s="297"/>
      <c r="F97" s="298"/>
      <c r="G97" s="351"/>
      <c r="H97" s="138"/>
      <c r="I97" s="139"/>
      <c r="J97" s="139"/>
      <c r="K97" s="140"/>
      <c r="L97" s="141"/>
      <c r="M97" s="139"/>
      <c r="N97" s="139"/>
      <c r="O97" s="142"/>
      <c r="P97" s="142"/>
      <c r="Q97" s="142"/>
      <c r="R97" s="142"/>
      <c r="S97" s="143"/>
      <c r="T97" s="319"/>
      <c r="U97" s="319"/>
      <c r="V97" s="319"/>
      <c r="W97" s="319"/>
      <c r="X97" s="319"/>
      <c r="Y97" s="319"/>
      <c r="Z97" s="319"/>
    </row>
    <row r="98" spans="1:26" ht="18" customHeight="1">
      <c r="A98" s="295"/>
      <c r="B98" s="301"/>
      <c r="C98" s="350"/>
      <c r="D98" s="135"/>
      <c r="E98" s="297"/>
      <c r="F98" s="298"/>
      <c r="G98" s="299"/>
      <c r="H98" s="138"/>
      <c r="I98" s="139"/>
      <c r="J98" s="139"/>
      <c r="K98" s="140"/>
      <c r="L98" s="141"/>
      <c r="M98" s="139"/>
      <c r="N98" s="139"/>
      <c r="O98" s="142"/>
      <c r="P98" s="142"/>
      <c r="Q98" s="142"/>
      <c r="R98" s="142"/>
      <c r="S98" s="143"/>
      <c r="T98" s="319"/>
      <c r="U98" s="319"/>
      <c r="V98" s="319"/>
      <c r="W98" s="319"/>
      <c r="X98" s="319"/>
      <c r="Y98" s="319"/>
      <c r="Z98" s="319"/>
    </row>
    <row r="99" spans="1:26" ht="18" customHeight="1">
      <c r="A99" s="319"/>
      <c r="B99" s="349"/>
      <c r="C99" s="350"/>
      <c r="D99" s="135"/>
      <c r="E99" s="297"/>
      <c r="F99" s="298"/>
      <c r="G99" s="351"/>
      <c r="H99" s="138"/>
      <c r="I99" s="139"/>
      <c r="J99" s="139"/>
      <c r="K99" s="140"/>
      <c r="L99" s="141"/>
      <c r="M99" s="139"/>
      <c r="N99" s="139"/>
      <c r="O99" s="142"/>
      <c r="P99" s="142"/>
      <c r="Q99" s="142"/>
      <c r="R99" s="142"/>
      <c r="S99" s="143"/>
      <c r="T99" s="319"/>
      <c r="U99" s="319"/>
      <c r="V99" s="319"/>
      <c r="W99" s="319"/>
      <c r="X99" s="319"/>
      <c r="Y99" s="319"/>
      <c r="Z99" s="319"/>
    </row>
    <row r="100" spans="1:26" ht="18" customHeight="1">
      <c r="A100" s="319"/>
      <c r="B100" s="352"/>
      <c r="C100" s="348"/>
      <c r="D100" s="135"/>
      <c r="E100" s="135"/>
      <c r="F100" s="147"/>
      <c r="G100" s="214"/>
      <c r="H100" s="138"/>
      <c r="I100" s="139"/>
      <c r="J100" s="139"/>
      <c r="K100" s="140"/>
      <c r="L100" s="141"/>
      <c r="M100" s="139"/>
      <c r="N100" s="139"/>
      <c r="O100" s="142"/>
      <c r="P100" s="142"/>
      <c r="Q100" s="142"/>
      <c r="R100" s="142"/>
      <c r="S100" s="143"/>
      <c r="T100" s="319"/>
      <c r="U100" s="319"/>
      <c r="V100" s="319"/>
      <c r="W100" s="319"/>
      <c r="X100" s="319"/>
      <c r="Y100" s="319"/>
      <c r="Z100" s="319"/>
    </row>
    <row r="101" spans="1:26" ht="18" customHeight="1">
      <c r="A101" s="319"/>
      <c r="B101" s="349"/>
      <c r="C101" s="348"/>
      <c r="D101" s="135"/>
      <c r="E101" s="135"/>
      <c r="F101" s="147"/>
      <c r="G101" s="214"/>
      <c r="H101" s="138"/>
      <c r="I101" s="139"/>
      <c r="J101" s="139"/>
      <c r="K101" s="140"/>
      <c r="L101" s="141"/>
      <c r="M101" s="139"/>
      <c r="N101" s="139"/>
      <c r="O101" s="142"/>
      <c r="P101" s="142"/>
      <c r="Q101" s="142"/>
      <c r="R101" s="142"/>
      <c r="S101" s="143"/>
      <c r="T101" s="319"/>
      <c r="U101" s="319"/>
      <c r="V101" s="319"/>
      <c r="W101" s="319"/>
      <c r="X101" s="319"/>
      <c r="Y101" s="319"/>
      <c r="Z101" s="319"/>
    </row>
    <row r="102" spans="1:26" ht="18" customHeight="1">
      <c r="A102" s="319"/>
      <c r="B102" s="349"/>
      <c r="C102" s="348"/>
      <c r="D102" s="135"/>
      <c r="E102" s="135"/>
      <c r="F102" s="147"/>
      <c r="G102" s="214"/>
      <c r="H102" s="138"/>
      <c r="I102" s="139"/>
      <c r="J102" s="139"/>
      <c r="K102" s="140"/>
      <c r="L102" s="141"/>
      <c r="M102" s="139"/>
      <c r="N102" s="139"/>
      <c r="O102" s="142"/>
      <c r="P102" s="142"/>
      <c r="Q102" s="142"/>
      <c r="R102" s="142"/>
      <c r="S102" s="143"/>
      <c r="T102" s="319"/>
      <c r="U102" s="319"/>
      <c r="V102" s="319"/>
      <c r="W102" s="319"/>
      <c r="X102" s="319"/>
      <c r="Y102" s="319"/>
      <c r="Z102" s="319"/>
    </row>
    <row r="103" spans="1:26" ht="18" customHeight="1">
      <c r="A103" s="295"/>
      <c r="B103" s="353"/>
      <c r="C103" s="348"/>
      <c r="D103" s="135"/>
      <c r="E103" s="135"/>
      <c r="F103" s="147"/>
      <c r="G103" s="261"/>
      <c r="H103" s="138"/>
      <c r="I103" s="139"/>
      <c r="J103" s="139"/>
      <c r="K103" s="140"/>
      <c r="L103" s="141"/>
      <c r="M103" s="139"/>
      <c r="N103" s="139"/>
      <c r="O103" s="142"/>
      <c r="P103" s="142"/>
      <c r="Q103" s="142"/>
      <c r="R103" s="142"/>
      <c r="S103" s="143"/>
      <c r="T103" s="319"/>
      <c r="U103" s="319"/>
      <c r="V103" s="319"/>
      <c r="W103" s="319"/>
      <c r="X103" s="319"/>
      <c r="Y103" s="319"/>
      <c r="Z103" s="319"/>
    </row>
    <row r="104" spans="1:26" ht="18" customHeight="1">
      <c r="A104" s="319"/>
      <c r="B104" s="354"/>
      <c r="C104" s="305"/>
      <c r="D104" s="69"/>
      <c r="E104" s="69"/>
      <c r="F104" s="303"/>
      <c r="G104" s="304"/>
      <c r="H104" s="138"/>
      <c r="I104" s="139"/>
      <c r="J104" s="139"/>
      <c r="K104" s="140"/>
      <c r="L104" s="141"/>
      <c r="M104" s="139"/>
      <c r="N104" s="139"/>
      <c r="O104" s="142"/>
      <c r="P104" s="142"/>
      <c r="Q104" s="142"/>
      <c r="R104" s="142"/>
      <c r="S104" s="143"/>
      <c r="T104" s="319"/>
      <c r="U104" s="319"/>
      <c r="V104" s="319"/>
      <c r="W104" s="319"/>
      <c r="X104" s="319"/>
      <c r="Y104" s="319"/>
      <c r="Z104" s="319"/>
    </row>
    <row r="105" spans="1:26" ht="18" customHeight="1">
      <c r="A105" s="319"/>
      <c r="B105" s="354"/>
      <c r="C105" s="305"/>
      <c r="D105" s="69"/>
      <c r="E105" s="69"/>
      <c r="F105" s="303"/>
      <c r="G105" s="304"/>
      <c r="H105" s="138"/>
      <c r="I105" s="139"/>
      <c r="J105" s="139"/>
      <c r="K105" s="140"/>
      <c r="L105" s="141"/>
      <c r="M105" s="139"/>
      <c r="N105" s="139"/>
      <c r="O105" s="142"/>
      <c r="P105" s="142"/>
      <c r="Q105" s="142"/>
      <c r="R105" s="142"/>
      <c r="S105" s="143"/>
      <c r="T105" s="319"/>
      <c r="U105" s="319"/>
      <c r="V105" s="319"/>
      <c r="W105" s="319"/>
      <c r="X105" s="319"/>
      <c r="Y105" s="319"/>
      <c r="Z105" s="319"/>
    </row>
    <row r="106" spans="1:26" ht="18" customHeight="1">
      <c r="A106" s="295"/>
      <c r="B106" s="355"/>
      <c r="C106" s="348"/>
      <c r="D106" s="135"/>
      <c r="E106" s="135"/>
      <c r="F106" s="147"/>
      <c r="G106" s="261"/>
      <c r="H106" s="138"/>
      <c r="I106" s="139"/>
      <c r="J106" s="139"/>
      <c r="K106" s="140"/>
      <c r="L106" s="141"/>
      <c r="M106" s="139"/>
      <c r="N106" s="139"/>
      <c r="O106" s="142"/>
      <c r="P106" s="142"/>
      <c r="Q106" s="142"/>
      <c r="R106" s="142"/>
      <c r="S106" s="143"/>
      <c r="T106" s="319"/>
      <c r="U106" s="319"/>
      <c r="V106" s="319"/>
      <c r="W106" s="319"/>
      <c r="X106" s="319"/>
      <c r="Y106" s="319"/>
      <c r="Z106" s="319"/>
    </row>
    <row r="107" spans="1:26" ht="18" customHeight="1">
      <c r="A107" s="81"/>
      <c r="B107" s="356"/>
      <c r="C107" s="357"/>
      <c r="D107" s="146"/>
      <c r="E107" s="135"/>
      <c r="F107" s="308"/>
      <c r="G107" s="267"/>
      <c r="H107" s="138"/>
      <c r="I107" s="139"/>
      <c r="J107" s="139"/>
      <c r="K107" s="140"/>
      <c r="L107" s="141"/>
      <c r="M107" s="139"/>
      <c r="N107" s="139"/>
      <c r="O107" s="142"/>
      <c r="P107" s="142"/>
      <c r="Q107" s="142"/>
      <c r="R107" s="142"/>
      <c r="S107" s="143"/>
      <c r="T107" s="319"/>
      <c r="U107" s="319"/>
      <c r="V107" s="319"/>
      <c r="W107" s="319"/>
      <c r="X107" s="319"/>
      <c r="Y107" s="319"/>
      <c r="Z107" s="319"/>
    </row>
    <row r="108" spans="1:26" ht="18" customHeight="1">
      <c r="A108" s="358"/>
      <c r="B108" s="359"/>
      <c r="C108" s="360"/>
      <c r="D108" s="313"/>
      <c r="E108" s="313"/>
      <c r="F108" s="314"/>
      <c r="G108" s="315"/>
      <c r="H108" s="316"/>
      <c r="I108" s="313"/>
      <c r="J108" s="313"/>
      <c r="K108" s="317"/>
      <c r="L108" s="314"/>
      <c r="M108" s="318"/>
      <c r="N108" s="318"/>
      <c r="O108" s="318"/>
      <c r="P108" s="318"/>
      <c r="Q108" s="318"/>
      <c r="R108" s="318"/>
      <c r="S108" s="315"/>
      <c r="T108" s="319"/>
      <c r="U108" s="319"/>
      <c r="V108" s="319"/>
      <c r="W108" s="319"/>
      <c r="X108" s="319"/>
      <c r="Y108" s="319"/>
      <c r="Z108" s="319"/>
    </row>
    <row r="109" spans="1:26" ht="18" customHeight="1">
      <c r="A109" s="361"/>
      <c r="B109" s="321"/>
      <c r="C109" s="362"/>
      <c r="D109" s="362"/>
      <c r="E109" s="362"/>
      <c r="F109" s="322"/>
      <c r="G109" s="322"/>
      <c r="H109" s="323"/>
      <c r="I109" s="322"/>
      <c r="J109" s="322"/>
      <c r="K109" s="322"/>
      <c r="L109" s="322"/>
      <c r="M109" s="322"/>
      <c r="N109" s="322"/>
      <c r="O109" s="322"/>
      <c r="P109" s="322"/>
      <c r="Q109" s="322"/>
      <c r="R109" s="322"/>
      <c r="S109" s="322"/>
      <c r="T109" s="319"/>
      <c r="U109" s="319"/>
      <c r="V109" s="319"/>
      <c r="W109" s="319"/>
      <c r="X109" s="319"/>
      <c r="Y109" s="319"/>
      <c r="Z109" s="319"/>
    </row>
    <row r="110" spans="1:26" ht="18" customHeight="1">
      <c r="A110" s="774"/>
      <c r="B110" s="772"/>
      <c r="C110" s="772"/>
      <c r="D110" s="772"/>
      <c r="E110" s="772"/>
      <c r="F110" s="772"/>
      <c r="G110" s="772"/>
      <c r="H110" s="772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319"/>
      <c r="U110" s="319"/>
      <c r="V110" s="319"/>
      <c r="W110" s="319"/>
      <c r="X110" s="319"/>
      <c r="Y110" s="319"/>
      <c r="Z110" s="319"/>
    </row>
    <row r="111" spans="1:26" ht="18" customHeight="1">
      <c r="A111" s="295"/>
      <c r="B111" s="363"/>
      <c r="C111" s="348"/>
      <c r="D111" s="135"/>
      <c r="E111" s="135"/>
      <c r="F111" s="147"/>
      <c r="G111" s="261"/>
      <c r="H111" s="138"/>
      <c r="I111" s="139"/>
      <c r="J111" s="139"/>
      <c r="K111" s="140"/>
      <c r="L111" s="141"/>
      <c r="M111" s="139"/>
      <c r="N111" s="139"/>
      <c r="O111" s="142"/>
      <c r="P111" s="142"/>
      <c r="Q111" s="142"/>
      <c r="R111" s="142"/>
      <c r="S111" s="143"/>
      <c r="T111" s="319"/>
      <c r="U111" s="319"/>
      <c r="V111" s="319"/>
      <c r="W111" s="319"/>
      <c r="X111" s="319"/>
      <c r="Y111" s="319"/>
      <c r="Z111" s="319"/>
    </row>
    <row r="112" spans="1:26" ht="18" customHeight="1">
      <c r="A112" s="295"/>
      <c r="B112" s="364"/>
      <c r="C112" s="348"/>
      <c r="D112" s="135"/>
      <c r="E112" s="135"/>
      <c r="F112" s="147"/>
      <c r="G112" s="261"/>
      <c r="H112" s="138"/>
      <c r="I112" s="139"/>
      <c r="J112" s="139"/>
      <c r="K112" s="140"/>
      <c r="L112" s="141"/>
      <c r="M112" s="139"/>
      <c r="N112" s="139"/>
      <c r="O112" s="142"/>
      <c r="P112" s="142"/>
      <c r="Q112" s="142"/>
      <c r="R112" s="142"/>
      <c r="S112" s="143"/>
      <c r="T112" s="319"/>
      <c r="U112" s="319"/>
      <c r="V112" s="319"/>
      <c r="W112" s="319"/>
      <c r="X112" s="319"/>
      <c r="Y112" s="319"/>
      <c r="Z112" s="319"/>
    </row>
    <row r="113" spans="1:26" ht="18" customHeight="1">
      <c r="A113" s="295"/>
      <c r="B113" s="364"/>
      <c r="C113" s="348"/>
      <c r="D113" s="135"/>
      <c r="E113" s="135"/>
      <c r="F113" s="147"/>
      <c r="G113" s="261"/>
      <c r="H113" s="138"/>
      <c r="I113" s="139"/>
      <c r="J113" s="139"/>
      <c r="K113" s="140"/>
      <c r="L113" s="141"/>
      <c r="M113" s="139"/>
      <c r="N113" s="139"/>
      <c r="O113" s="142"/>
      <c r="P113" s="142"/>
      <c r="Q113" s="142"/>
      <c r="R113" s="142"/>
      <c r="S113" s="143"/>
      <c r="T113" s="319"/>
      <c r="U113" s="319"/>
      <c r="V113" s="319"/>
      <c r="W113" s="319"/>
      <c r="X113" s="319"/>
      <c r="Y113" s="319"/>
      <c r="Z113" s="319"/>
    </row>
    <row r="114" spans="1:26" ht="18" customHeight="1">
      <c r="A114" s="295"/>
      <c r="B114" s="364"/>
      <c r="C114" s="348"/>
      <c r="D114" s="135"/>
      <c r="E114" s="135"/>
      <c r="F114" s="147"/>
      <c r="G114" s="261"/>
      <c r="H114" s="138"/>
      <c r="I114" s="139"/>
      <c r="J114" s="139"/>
      <c r="K114" s="140"/>
      <c r="L114" s="141"/>
      <c r="M114" s="139"/>
      <c r="N114" s="139"/>
      <c r="O114" s="142"/>
      <c r="P114" s="142"/>
      <c r="Q114" s="142"/>
      <c r="R114" s="142"/>
      <c r="S114" s="143"/>
      <c r="T114" s="319"/>
      <c r="U114" s="319"/>
      <c r="V114" s="319"/>
      <c r="W114" s="319"/>
      <c r="X114" s="319"/>
      <c r="Y114" s="319"/>
      <c r="Z114" s="319"/>
    </row>
    <row r="115" spans="1:26" ht="18" customHeight="1">
      <c r="A115" s="295"/>
      <c r="B115" s="364"/>
      <c r="C115" s="348"/>
      <c r="D115" s="135"/>
      <c r="E115" s="135"/>
      <c r="F115" s="147"/>
      <c r="G115" s="261"/>
      <c r="H115" s="138"/>
      <c r="I115" s="139"/>
      <c r="J115" s="139"/>
      <c r="K115" s="140"/>
      <c r="L115" s="141"/>
      <c r="M115" s="139"/>
      <c r="N115" s="139"/>
      <c r="O115" s="142"/>
      <c r="P115" s="142"/>
      <c r="Q115" s="142"/>
      <c r="R115" s="142"/>
      <c r="S115" s="143"/>
      <c r="T115" s="319"/>
      <c r="U115" s="319"/>
      <c r="V115" s="319"/>
      <c r="W115" s="319"/>
      <c r="X115" s="319"/>
      <c r="Y115" s="319"/>
      <c r="Z115" s="319"/>
    </row>
    <row r="116" spans="1:26" ht="18" customHeight="1">
      <c r="A116" s="295"/>
      <c r="B116" s="364"/>
      <c r="C116" s="348"/>
      <c r="D116" s="135"/>
      <c r="E116" s="135"/>
      <c r="F116" s="147"/>
      <c r="G116" s="261"/>
      <c r="H116" s="138"/>
      <c r="I116" s="139"/>
      <c r="J116" s="139"/>
      <c r="K116" s="140"/>
      <c r="L116" s="141"/>
      <c r="M116" s="139"/>
      <c r="N116" s="139"/>
      <c r="O116" s="142"/>
      <c r="P116" s="142"/>
      <c r="Q116" s="142"/>
      <c r="R116" s="142"/>
      <c r="S116" s="143"/>
      <c r="T116" s="319"/>
      <c r="U116" s="319"/>
      <c r="V116" s="319"/>
      <c r="W116" s="319"/>
      <c r="X116" s="319"/>
      <c r="Y116" s="319"/>
      <c r="Z116" s="319"/>
    </row>
    <row r="117" spans="1:26" ht="18" customHeight="1">
      <c r="A117" s="295"/>
      <c r="B117" s="365"/>
      <c r="C117" s="348"/>
      <c r="D117" s="135"/>
      <c r="E117" s="135"/>
      <c r="F117" s="147"/>
      <c r="G117" s="261"/>
      <c r="H117" s="138"/>
      <c r="I117" s="139"/>
      <c r="J117" s="139"/>
      <c r="K117" s="140"/>
      <c r="L117" s="141"/>
      <c r="M117" s="139"/>
      <c r="N117" s="139"/>
      <c r="O117" s="142"/>
      <c r="P117" s="142"/>
      <c r="Q117" s="142"/>
      <c r="R117" s="142"/>
      <c r="S117" s="143"/>
      <c r="T117" s="319"/>
      <c r="U117" s="319"/>
      <c r="V117" s="319"/>
      <c r="W117" s="319"/>
      <c r="X117" s="319"/>
      <c r="Y117" s="319"/>
      <c r="Z117" s="319"/>
    </row>
    <row r="118" spans="1:26" ht="18" customHeight="1">
      <c r="A118" s="358"/>
      <c r="B118" s="359"/>
      <c r="C118" s="360"/>
      <c r="D118" s="313"/>
      <c r="E118" s="313"/>
      <c r="F118" s="314"/>
      <c r="G118" s="315"/>
      <c r="H118" s="316"/>
      <c r="I118" s="313"/>
      <c r="J118" s="313"/>
      <c r="K118" s="317"/>
      <c r="L118" s="314"/>
      <c r="M118" s="318"/>
      <c r="N118" s="318"/>
      <c r="O118" s="318"/>
      <c r="P118" s="318"/>
      <c r="Q118" s="318"/>
      <c r="R118" s="318"/>
      <c r="S118" s="315"/>
      <c r="T118" s="319"/>
      <c r="U118" s="319"/>
      <c r="V118" s="319"/>
      <c r="W118" s="319"/>
      <c r="X118" s="319"/>
      <c r="Y118" s="319"/>
      <c r="Z118" s="319"/>
    </row>
    <row r="119" spans="1:26" ht="18" customHeight="1">
      <c r="A119" s="358"/>
      <c r="B119" s="366"/>
      <c r="C119" s="360"/>
      <c r="D119" s="313"/>
      <c r="E119" s="313"/>
      <c r="F119" s="367"/>
      <c r="G119" s="368"/>
      <c r="H119" s="316"/>
      <c r="I119" s="313"/>
      <c r="J119" s="313"/>
      <c r="K119" s="317"/>
      <c r="L119" s="367"/>
      <c r="M119" s="369"/>
      <c r="N119" s="369"/>
      <c r="O119" s="369"/>
      <c r="P119" s="369"/>
      <c r="Q119" s="369"/>
      <c r="R119" s="369"/>
      <c r="S119" s="368"/>
      <c r="T119" s="319"/>
      <c r="U119" s="319"/>
      <c r="V119" s="319"/>
      <c r="W119" s="319"/>
      <c r="X119" s="319"/>
      <c r="Y119" s="319"/>
      <c r="Z119" s="319"/>
    </row>
    <row r="120" spans="1:26" ht="18" customHeight="1">
      <c r="A120" s="774"/>
      <c r="B120" s="772"/>
      <c r="C120" s="772"/>
      <c r="D120" s="772"/>
      <c r="E120" s="772"/>
      <c r="F120" s="772"/>
      <c r="G120" s="772"/>
      <c r="H120" s="772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319"/>
      <c r="U120" s="319"/>
      <c r="V120" s="319"/>
      <c r="W120" s="319"/>
      <c r="X120" s="319"/>
      <c r="Y120" s="319"/>
      <c r="Z120" s="319"/>
    </row>
    <row r="121" spans="1:26" ht="18" customHeight="1">
      <c r="A121" s="295"/>
      <c r="B121" s="355"/>
      <c r="C121" s="348"/>
      <c r="D121" s="135"/>
      <c r="E121" s="135"/>
      <c r="F121" s="147"/>
      <c r="G121" s="261"/>
      <c r="H121" s="138"/>
      <c r="I121" s="139"/>
      <c r="J121" s="139"/>
      <c r="K121" s="140"/>
      <c r="L121" s="141"/>
      <c r="M121" s="139"/>
      <c r="N121" s="139"/>
      <c r="O121" s="142"/>
      <c r="P121" s="142"/>
      <c r="Q121" s="142"/>
      <c r="R121" s="142"/>
      <c r="S121" s="143"/>
      <c r="T121" s="319"/>
      <c r="U121" s="319"/>
      <c r="V121" s="319"/>
      <c r="W121" s="319"/>
      <c r="X121" s="319"/>
      <c r="Y121" s="319"/>
      <c r="Z121" s="319"/>
    </row>
    <row r="122" spans="1:26" ht="18" customHeight="1">
      <c r="A122" s="295"/>
      <c r="B122" s="370"/>
      <c r="C122" s="348"/>
      <c r="D122" s="135"/>
      <c r="E122" s="135"/>
      <c r="F122" s="147"/>
      <c r="G122" s="126"/>
      <c r="H122" s="138"/>
      <c r="I122" s="139"/>
      <c r="J122" s="139"/>
      <c r="K122" s="140"/>
      <c r="L122" s="141"/>
      <c r="M122" s="139"/>
      <c r="N122" s="139"/>
      <c r="O122" s="142"/>
      <c r="P122" s="142"/>
      <c r="Q122" s="142"/>
      <c r="R122" s="142"/>
      <c r="S122" s="143"/>
      <c r="T122" s="319"/>
      <c r="U122" s="319"/>
      <c r="V122" s="319"/>
      <c r="W122" s="319"/>
      <c r="X122" s="319"/>
      <c r="Y122" s="319"/>
      <c r="Z122" s="319"/>
    </row>
    <row r="123" spans="1:26" ht="18" customHeight="1">
      <c r="A123" s="295"/>
      <c r="B123" s="371"/>
      <c r="C123" s="348"/>
      <c r="D123" s="135"/>
      <c r="E123" s="135"/>
      <c r="F123" s="147"/>
      <c r="G123" s="137"/>
      <c r="H123" s="138"/>
      <c r="I123" s="139"/>
      <c r="J123" s="139"/>
      <c r="K123" s="140"/>
      <c r="L123" s="141"/>
      <c r="M123" s="139"/>
      <c r="N123" s="139"/>
      <c r="O123" s="142"/>
      <c r="P123" s="142"/>
      <c r="Q123" s="142"/>
      <c r="R123" s="142"/>
      <c r="S123" s="143"/>
      <c r="T123" s="319"/>
      <c r="U123" s="319"/>
      <c r="V123" s="319"/>
      <c r="W123" s="319"/>
      <c r="X123" s="319"/>
      <c r="Y123" s="319"/>
      <c r="Z123" s="319"/>
    </row>
    <row r="124" spans="1:26" ht="18" customHeight="1">
      <c r="A124" s="295"/>
      <c r="B124" s="371"/>
      <c r="C124" s="348"/>
      <c r="D124" s="135"/>
      <c r="E124" s="135"/>
      <c r="F124" s="147"/>
      <c r="G124" s="137"/>
      <c r="H124" s="138"/>
      <c r="I124" s="139"/>
      <c r="J124" s="139"/>
      <c r="K124" s="140"/>
      <c r="L124" s="141"/>
      <c r="M124" s="139"/>
      <c r="N124" s="139"/>
      <c r="O124" s="142"/>
      <c r="P124" s="142"/>
      <c r="Q124" s="142"/>
      <c r="R124" s="142"/>
      <c r="S124" s="143"/>
      <c r="T124" s="319"/>
      <c r="U124" s="319"/>
      <c r="V124" s="319"/>
      <c r="W124" s="319"/>
      <c r="X124" s="319"/>
      <c r="Y124" s="319"/>
      <c r="Z124" s="319"/>
    </row>
    <row r="125" spans="1:26" ht="18" customHeight="1">
      <c r="A125" s="295"/>
      <c r="B125" s="371"/>
      <c r="C125" s="348"/>
      <c r="D125" s="135"/>
      <c r="E125" s="135"/>
      <c r="F125" s="147"/>
      <c r="G125" s="137"/>
      <c r="H125" s="138"/>
      <c r="I125" s="139"/>
      <c r="J125" s="139"/>
      <c r="K125" s="140"/>
      <c r="L125" s="141"/>
      <c r="M125" s="139"/>
      <c r="N125" s="139"/>
      <c r="O125" s="142"/>
      <c r="P125" s="142"/>
      <c r="Q125" s="142"/>
      <c r="R125" s="142"/>
      <c r="S125" s="143"/>
      <c r="T125" s="319"/>
      <c r="U125" s="319"/>
      <c r="V125" s="319"/>
      <c r="W125" s="319"/>
      <c r="X125" s="319"/>
      <c r="Y125" s="319"/>
      <c r="Z125" s="319"/>
    </row>
    <row r="126" spans="1:26" ht="18" customHeight="1">
      <c r="A126" s="295"/>
      <c r="B126" s="370"/>
      <c r="C126" s="348"/>
      <c r="D126" s="135"/>
      <c r="E126" s="135"/>
      <c r="F126" s="147"/>
      <c r="G126" s="126"/>
      <c r="H126" s="138"/>
      <c r="I126" s="139"/>
      <c r="J126" s="139"/>
      <c r="K126" s="140"/>
      <c r="L126" s="141"/>
      <c r="M126" s="139"/>
      <c r="N126" s="139"/>
      <c r="O126" s="142"/>
      <c r="P126" s="142"/>
      <c r="Q126" s="142"/>
      <c r="R126" s="142"/>
      <c r="S126" s="143"/>
      <c r="T126" s="319"/>
      <c r="U126" s="319"/>
      <c r="V126" s="319"/>
      <c r="W126" s="319"/>
      <c r="X126" s="319"/>
      <c r="Y126" s="319"/>
      <c r="Z126" s="319"/>
    </row>
    <row r="127" spans="1:26" ht="18" customHeight="1">
      <c r="A127" s="295"/>
      <c r="B127" s="371"/>
      <c r="C127" s="348"/>
      <c r="D127" s="135"/>
      <c r="E127" s="135"/>
      <c r="F127" s="147"/>
      <c r="G127" s="137"/>
      <c r="H127" s="138"/>
      <c r="I127" s="139"/>
      <c r="J127" s="139"/>
      <c r="K127" s="140"/>
      <c r="L127" s="141"/>
      <c r="M127" s="139"/>
      <c r="N127" s="139"/>
      <c r="O127" s="142"/>
      <c r="P127" s="142"/>
      <c r="Q127" s="142"/>
      <c r="R127" s="142"/>
      <c r="S127" s="143"/>
      <c r="T127" s="319"/>
      <c r="U127" s="319"/>
      <c r="V127" s="319"/>
      <c r="W127" s="319"/>
      <c r="X127" s="319"/>
      <c r="Y127" s="319"/>
      <c r="Z127" s="319"/>
    </row>
    <row r="128" spans="1:26" ht="18" customHeight="1">
      <c r="A128" s="295"/>
      <c r="B128" s="371"/>
      <c r="C128" s="348"/>
      <c r="D128" s="135"/>
      <c r="E128" s="135"/>
      <c r="F128" s="147"/>
      <c r="G128" s="137"/>
      <c r="H128" s="138"/>
      <c r="I128" s="139"/>
      <c r="J128" s="139"/>
      <c r="K128" s="140"/>
      <c r="L128" s="141"/>
      <c r="M128" s="139"/>
      <c r="N128" s="139"/>
      <c r="O128" s="142"/>
      <c r="P128" s="142"/>
      <c r="Q128" s="142"/>
      <c r="R128" s="142"/>
      <c r="S128" s="143"/>
      <c r="T128" s="319"/>
      <c r="U128" s="319"/>
      <c r="V128" s="319"/>
      <c r="W128" s="319"/>
      <c r="X128" s="319"/>
      <c r="Y128" s="319"/>
      <c r="Z128" s="319"/>
    </row>
    <row r="129" spans="1:26" ht="18" customHeight="1">
      <c r="A129" s="295"/>
      <c r="B129" s="371"/>
      <c r="C129" s="348"/>
      <c r="D129" s="135"/>
      <c r="E129" s="135"/>
      <c r="F129" s="147"/>
      <c r="G129" s="137"/>
      <c r="H129" s="138"/>
      <c r="I129" s="139"/>
      <c r="J129" s="139"/>
      <c r="K129" s="140"/>
      <c r="L129" s="141"/>
      <c r="M129" s="139"/>
      <c r="N129" s="139"/>
      <c r="O129" s="142"/>
      <c r="P129" s="142"/>
      <c r="Q129" s="142"/>
      <c r="R129" s="142"/>
      <c r="S129" s="143"/>
      <c r="T129" s="319"/>
      <c r="U129" s="319"/>
      <c r="V129" s="319"/>
      <c r="W129" s="319"/>
      <c r="X129" s="319"/>
      <c r="Y129" s="319"/>
      <c r="Z129" s="319"/>
    </row>
    <row r="130" spans="1:26" ht="18" customHeight="1">
      <c r="A130" s="295"/>
      <c r="B130" s="355"/>
      <c r="C130" s="348"/>
      <c r="D130" s="135"/>
      <c r="E130" s="135"/>
      <c r="F130" s="147"/>
      <c r="G130" s="261"/>
      <c r="H130" s="138"/>
      <c r="I130" s="139"/>
      <c r="J130" s="139"/>
      <c r="K130" s="140"/>
      <c r="L130" s="141"/>
      <c r="M130" s="139"/>
      <c r="N130" s="139"/>
      <c r="O130" s="142"/>
      <c r="P130" s="142"/>
      <c r="Q130" s="142"/>
      <c r="R130" s="142"/>
      <c r="S130" s="143"/>
      <c r="T130" s="319"/>
      <c r="U130" s="319"/>
      <c r="V130" s="319"/>
      <c r="W130" s="319"/>
      <c r="X130" s="319"/>
      <c r="Y130" s="319"/>
      <c r="Z130" s="319"/>
    </row>
    <row r="131" spans="1:26" ht="18" customHeight="1">
      <c r="A131" s="295"/>
      <c r="B131" s="355"/>
      <c r="C131" s="348"/>
      <c r="D131" s="135"/>
      <c r="E131" s="135"/>
      <c r="F131" s="147"/>
      <c r="G131" s="261"/>
      <c r="H131" s="138"/>
      <c r="I131" s="139"/>
      <c r="J131" s="139"/>
      <c r="K131" s="140"/>
      <c r="L131" s="141"/>
      <c r="M131" s="139"/>
      <c r="N131" s="139"/>
      <c r="O131" s="142"/>
      <c r="P131" s="142"/>
      <c r="Q131" s="142"/>
      <c r="R131" s="142"/>
      <c r="S131" s="143"/>
      <c r="T131" s="319"/>
      <c r="U131" s="319"/>
      <c r="V131" s="319"/>
      <c r="W131" s="319"/>
      <c r="X131" s="319"/>
      <c r="Y131" s="319"/>
      <c r="Z131" s="319"/>
    </row>
    <row r="132" spans="1:26" ht="18" customHeight="1">
      <c r="A132" s="295"/>
      <c r="B132" s="355"/>
      <c r="C132" s="348"/>
      <c r="D132" s="135"/>
      <c r="E132" s="135"/>
      <c r="F132" s="147"/>
      <c r="G132" s="261"/>
      <c r="H132" s="138"/>
      <c r="I132" s="139"/>
      <c r="J132" s="139"/>
      <c r="K132" s="140"/>
      <c r="L132" s="141"/>
      <c r="M132" s="139"/>
      <c r="N132" s="139"/>
      <c r="O132" s="142"/>
      <c r="P132" s="142"/>
      <c r="Q132" s="142"/>
      <c r="R132" s="142"/>
      <c r="S132" s="143"/>
      <c r="T132" s="319"/>
      <c r="U132" s="319"/>
      <c r="V132" s="319"/>
      <c r="W132" s="319"/>
      <c r="X132" s="319"/>
      <c r="Y132" s="319"/>
      <c r="Z132" s="319"/>
    </row>
    <row r="133" spans="1:26" ht="18" customHeight="1">
      <c r="A133" s="295"/>
      <c r="B133" s="355"/>
      <c r="C133" s="348"/>
      <c r="D133" s="135"/>
      <c r="E133" s="135"/>
      <c r="F133" s="147"/>
      <c r="G133" s="261"/>
      <c r="H133" s="138"/>
      <c r="I133" s="139"/>
      <c r="J133" s="139"/>
      <c r="K133" s="140"/>
      <c r="L133" s="141"/>
      <c r="M133" s="139"/>
      <c r="N133" s="139"/>
      <c r="O133" s="142"/>
      <c r="P133" s="142"/>
      <c r="Q133" s="142"/>
      <c r="R133" s="142"/>
      <c r="S133" s="143"/>
      <c r="T133" s="319"/>
      <c r="U133" s="319"/>
      <c r="V133" s="319"/>
      <c r="W133" s="319"/>
      <c r="X133" s="319"/>
      <c r="Y133" s="319"/>
      <c r="Z133" s="319"/>
    </row>
    <row r="134" spans="1:26" ht="18" customHeight="1">
      <c r="A134" s="358"/>
      <c r="B134" s="359"/>
      <c r="C134" s="360"/>
      <c r="D134" s="313"/>
      <c r="E134" s="313"/>
      <c r="F134" s="314"/>
      <c r="G134" s="315"/>
      <c r="H134" s="316"/>
      <c r="I134" s="313"/>
      <c r="J134" s="313"/>
      <c r="K134" s="317"/>
      <c r="L134" s="314"/>
      <c r="M134" s="318"/>
      <c r="N134" s="318"/>
      <c r="O134" s="318"/>
      <c r="P134" s="318"/>
      <c r="Q134" s="318"/>
      <c r="R134" s="318"/>
      <c r="S134" s="315"/>
      <c r="T134" s="319"/>
      <c r="U134" s="319"/>
      <c r="V134" s="319"/>
      <c r="W134" s="319"/>
      <c r="X134" s="319"/>
      <c r="Y134" s="319"/>
      <c r="Z134" s="319"/>
    </row>
    <row r="135" spans="1:26" ht="18" customHeight="1">
      <c r="A135" s="320"/>
      <c r="B135" s="321"/>
      <c r="C135" s="322"/>
      <c r="D135" s="322"/>
      <c r="E135" s="322"/>
      <c r="F135" s="322"/>
      <c r="G135" s="322"/>
      <c r="H135" s="323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4"/>
      <c r="T135" s="319"/>
      <c r="U135" s="319"/>
      <c r="V135" s="319"/>
      <c r="W135" s="319"/>
      <c r="X135" s="319"/>
      <c r="Y135" s="319"/>
      <c r="Z135" s="319"/>
    </row>
    <row r="136" spans="1:26" ht="18" customHeight="1">
      <c r="A136" s="774"/>
      <c r="B136" s="772"/>
      <c r="C136" s="772"/>
      <c r="D136" s="772"/>
      <c r="E136" s="772"/>
      <c r="F136" s="772"/>
      <c r="G136" s="772"/>
      <c r="H136" s="772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319"/>
      <c r="U136" s="319"/>
      <c r="V136" s="319"/>
      <c r="W136" s="319"/>
      <c r="X136" s="319"/>
      <c r="Y136" s="319"/>
      <c r="Z136" s="319"/>
    </row>
    <row r="137" spans="1:26" ht="18" customHeight="1">
      <c r="A137" s="295"/>
      <c r="B137" s="292"/>
      <c r="C137" s="348"/>
      <c r="D137" s="135"/>
      <c r="E137" s="135"/>
      <c r="F137" s="293"/>
      <c r="G137" s="256"/>
      <c r="H137" s="293"/>
      <c r="I137" s="255"/>
      <c r="J137" s="255"/>
      <c r="K137" s="294"/>
      <c r="L137" s="255"/>
      <c r="M137" s="255"/>
      <c r="N137" s="255"/>
      <c r="O137" s="258"/>
      <c r="P137" s="258"/>
      <c r="Q137" s="258"/>
      <c r="R137" s="258"/>
      <c r="S137" s="259"/>
      <c r="T137" s="319"/>
      <c r="U137" s="319"/>
      <c r="V137" s="319"/>
      <c r="W137" s="319"/>
      <c r="X137" s="319"/>
      <c r="Y137" s="319"/>
      <c r="Z137" s="319"/>
    </row>
    <row r="138" spans="1:26" ht="18" customHeight="1">
      <c r="A138" s="319"/>
      <c r="B138" s="349"/>
      <c r="C138" s="348"/>
      <c r="D138" s="135"/>
      <c r="E138" s="297"/>
      <c r="F138" s="147"/>
      <c r="G138" s="137"/>
      <c r="H138" s="138"/>
      <c r="I138" s="139"/>
      <c r="J138" s="139"/>
      <c r="K138" s="140"/>
      <c r="L138" s="141"/>
      <c r="M138" s="139"/>
      <c r="N138" s="139"/>
      <c r="O138" s="142"/>
      <c r="P138" s="142"/>
      <c r="Q138" s="142"/>
      <c r="R138" s="142"/>
      <c r="S138" s="143"/>
      <c r="T138" s="319"/>
      <c r="U138" s="319"/>
      <c r="V138" s="319"/>
      <c r="W138" s="319"/>
      <c r="X138" s="319"/>
      <c r="Y138" s="319"/>
      <c r="Z138" s="319"/>
    </row>
    <row r="139" spans="1:26" ht="18" customHeight="1">
      <c r="A139" s="319"/>
      <c r="B139" s="349"/>
      <c r="C139" s="350"/>
      <c r="D139" s="135"/>
      <c r="E139" s="297"/>
      <c r="F139" s="298"/>
      <c r="G139" s="351"/>
      <c r="H139" s="138"/>
      <c r="I139" s="139"/>
      <c r="J139" s="139"/>
      <c r="K139" s="140"/>
      <c r="L139" s="141"/>
      <c r="M139" s="139"/>
      <c r="N139" s="139"/>
      <c r="O139" s="142"/>
      <c r="P139" s="142"/>
      <c r="Q139" s="142"/>
      <c r="R139" s="142"/>
      <c r="S139" s="143"/>
      <c r="T139" s="319"/>
      <c r="U139" s="319"/>
      <c r="V139" s="319"/>
      <c r="W139" s="319"/>
      <c r="X139" s="319"/>
      <c r="Y139" s="319"/>
      <c r="Z139" s="319"/>
    </row>
    <row r="140" spans="1:26" ht="18" customHeight="1">
      <c r="A140" s="319"/>
      <c r="B140" s="349"/>
      <c r="C140" s="350"/>
      <c r="D140" s="135"/>
      <c r="E140" s="297"/>
      <c r="F140" s="298"/>
      <c r="G140" s="351"/>
      <c r="H140" s="138"/>
      <c r="I140" s="139"/>
      <c r="J140" s="139"/>
      <c r="K140" s="140"/>
      <c r="L140" s="141"/>
      <c r="M140" s="139"/>
      <c r="N140" s="139"/>
      <c r="O140" s="142"/>
      <c r="P140" s="142"/>
      <c r="Q140" s="142"/>
      <c r="R140" s="142"/>
      <c r="S140" s="143"/>
      <c r="T140" s="319"/>
      <c r="U140" s="319"/>
      <c r="V140" s="319"/>
      <c r="W140" s="319"/>
      <c r="X140" s="319"/>
      <c r="Y140" s="319"/>
      <c r="Z140" s="319"/>
    </row>
    <row r="141" spans="1:26" ht="18" customHeight="1">
      <c r="A141" s="295"/>
      <c r="B141" s="301"/>
      <c r="C141" s="350"/>
      <c r="D141" s="135"/>
      <c r="E141" s="297"/>
      <c r="F141" s="298"/>
      <c r="G141" s="299"/>
      <c r="H141" s="138"/>
      <c r="I141" s="139"/>
      <c r="J141" s="139"/>
      <c r="K141" s="140"/>
      <c r="L141" s="141"/>
      <c r="M141" s="139"/>
      <c r="N141" s="139"/>
      <c r="O141" s="142"/>
      <c r="P141" s="142"/>
      <c r="Q141" s="142"/>
      <c r="R141" s="142"/>
      <c r="S141" s="143"/>
      <c r="T141" s="319"/>
      <c r="U141" s="319"/>
      <c r="V141" s="319"/>
      <c r="W141" s="319"/>
      <c r="X141" s="319"/>
      <c r="Y141" s="319"/>
      <c r="Z141" s="319"/>
    </row>
    <row r="142" spans="1:26" ht="18" customHeight="1">
      <c r="A142" s="319"/>
      <c r="B142" s="349"/>
      <c r="C142" s="350"/>
      <c r="D142" s="135"/>
      <c r="E142" s="297"/>
      <c r="F142" s="298"/>
      <c r="G142" s="351"/>
      <c r="H142" s="138"/>
      <c r="I142" s="139"/>
      <c r="J142" s="139"/>
      <c r="K142" s="140"/>
      <c r="L142" s="141"/>
      <c r="M142" s="139"/>
      <c r="N142" s="139"/>
      <c r="O142" s="142"/>
      <c r="P142" s="142"/>
      <c r="Q142" s="142"/>
      <c r="R142" s="142"/>
      <c r="S142" s="143"/>
      <c r="T142" s="319"/>
      <c r="U142" s="319"/>
      <c r="V142" s="319"/>
      <c r="W142" s="319"/>
      <c r="X142" s="319"/>
      <c r="Y142" s="319"/>
      <c r="Z142" s="319"/>
    </row>
    <row r="143" spans="1:26" ht="18" customHeight="1">
      <c r="A143" s="319"/>
      <c r="B143" s="349"/>
      <c r="C143" s="350"/>
      <c r="D143" s="135"/>
      <c r="E143" s="297"/>
      <c r="F143" s="298"/>
      <c r="G143" s="351"/>
      <c r="H143" s="138"/>
      <c r="I143" s="139"/>
      <c r="J143" s="139"/>
      <c r="K143" s="140"/>
      <c r="L143" s="141"/>
      <c r="M143" s="139"/>
      <c r="N143" s="139"/>
      <c r="O143" s="142"/>
      <c r="P143" s="142"/>
      <c r="Q143" s="142"/>
      <c r="R143" s="142"/>
      <c r="S143" s="143"/>
      <c r="T143" s="319"/>
      <c r="U143" s="319"/>
      <c r="V143" s="319"/>
      <c r="W143" s="319"/>
      <c r="X143" s="319"/>
      <c r="Y143" s="319"/>
      <c r="Z143" s="319"/>
    </row>
    <row r="144" spans="1:26" ht="18" customHeight="1">
      <c r="A144" s="319"/>
      <c r="B144" s="349"/>
      <c r="C144" s="350"/>
      <c r="D144" s="135"/>
      <c r="E144" s="297"/>
      <c r="F144" s="298"/>
      <c r="G144" s="351"/>
      <c r="H144" s="138"/>
      <c r="I144" s="139"/>
      <c r="J144" s="139"/>
      <c r="K144" s="140"/>
      <c r="L144" s="141"/>
      <c r="M144" s="139"/>
      <c r="N144" s="139"/>
      <c r="O144" s="142"/>
      <c r="P144" s="142"/>
      <c r="Q144" s="142"/>
      <c r="R144" s="142"/>
      <c r="S144" s="143"/>
      <c r="T144" s="319"/>
      <c r="U144" s="319"/>
      <c r="V144" s="319"/>
      <c r="W144" s="319"/>
      <c r="X144" s="319"/>
      <c r="Y144" s="319"/>
      <c r="Z144" s="319"/>
    </row>
    <row r="145" spans="1:26" ht="18" customHeight="1">
      <c r="A145" s="295"/>
      <c r="B145" s="301"/>
      <c r="C145" s="350"/>
      <c r="D145" s="135"/>
      <c r="E145" s="297"/>
      <c r="F145" s="298"/>
      <c r="G145" s="299"/>
      <c r="H145" s="138"/>
      <c r="I145" s="139"/>
      <c r="J145" s="139"/>
      <c r="K145" s="140"/>
      <c r="L145" s="141"/>
      <c r="M145" s="139"/>
      <c r="N145" s="139"/>
      <c r="O145" s="142"/>
      <c r="P145" s="142"/>
      <c r="Q145" s="142"/>
      <c r="R145" s="142"/>
      <c r="S145" s="143"/>
      <c r="T145" s="319"/>
      <c r="U145" s="319"/>
      <c r="V145" s="319"/>
      <c r="W145" s="319"/>
      <c r="X145" s="319"/>
      <c r="Y145" s="319"/>
      <c r="Z145" s="319"/>
    </row>
    <row r="146" spans="1:26" ht="18" customHeight="1">
      <c r="A146" s="319"/>
      <c r="B146" s="349"/>
      <c r="C146" s="350"/>
      <c r="D146" s="135"/>
      <c r="E146" s="297"/>
      <c r="F146" s="298"/>
      <c r="G146" s="351"/>
      <c r="H146" s="138"/>
      <c r="I146" s="139"/>
      <c r="J146" s="139"/>
      <c r="K146" s="140"/>
      <c r="L146" s="141"/>
      <c r="M146" s="139"/>
      <c r="N146" s="139"/>
      <c r="O146" s="142"/>
      <c r="P146" s="142"/>
      <c r="Q146" s="142"/>
      <c r="R146" s="142"/>
      <c r="S146" s="143"/>
      <c r="T146" s="319"/>
      <c r="U146" s="319"/>
      <c r="V146" s="319"/>
      <c r="W146" s="319"/>
      <c r="X146" s="319"/>
      <c r="Y146" s="319"/>
      <c r="Z146" s="319"/>
    </row>
    <row r="147" spans="1:26" ht="18" customHeight="1">
      <c r="A147" s="319"/>
      <c r="B147" s="352"/>
      <c r="C147" s="348"/>
      <c r="D147" s="135"/>
      <c r="E147" s="135"/>
      <c r="F147" s="147"/>
      <c r="G147" s="214"/>
      <c r="H147" s="138"/>
      <c r="I147" s="139"/>
      <c r="J147" s="139"/>
      <c r="K147" s="140"/>
      <c r="L147" s="141"/>
      <c r="M147" s="139"/>
      <c r="N147" s="139"/>
      <c r="O147" s="142"/>
      <c r="P147" s="142"/>
      <c r="Q147" s="142"/>
      <c r="R147" s="142"/>
      <c r="S147" s="143"/>
      <c r="T147" s="319"/>
      <c r="U147" s="319"/>
      <c r="V147" s="319"/>
      <c r="W147" s="319"/>
      <c r="X147" s="319"/>
      <c r="Y147" s="319"/>
      <c r="Z147" s="319"/>
    </row>
    <row r="148" spans="1:26" ht="18" customHeight="1">
      <c r="A148" s="319"/>
      <c r="B148" s="349"/>
      <c r="C148" s="348"/>
      <c r="D148" s="135"/>
      <c r="E148" s="135"/>
      <c r="F148" s="147"/>
      <c r="G148" s="214"/>
      <c r="H148" s="138"/>
      <c r="I148" s="139"/>
      <c r="J148" s="139"/>
      <c r="K148" s="140"/>
      <c r="L148" s="141"/>
      <c r="M148" s="139"/>
      <c r="N148" s="139"/>
      <c r="O148" s="142"/>
      <c r="P148" s="142"/>
      <c r="Q148" s="142"/>
      <c r="R148" s="142"/>
      <c r="S148" s="143"/>
      <c r="T148" s="319"/>
      <c r="U148" s="319"/>
      <c r="V148" s="319"/>
      <c r="W148" s="319"/>
      <c r="X148" s="319"/>
      <c r="Y148" s="319"/>
      <c r="Z148" s="319"/>
    </row>
    <row r="149" spans="1:26" ht="18" customHeight="1">
      <c r="A149" s="319"/>
      <c r="B149" s="349"/>
      <c r="C149" s="348"/>
      <c r="D149" s="135"/>
      <c r="E149" s="135"/>
      <c r="F149" s="147"/>
      <c r="G149" s="214"/>
      <c r="H149" s="138"/>
      <c r="I149" s="139"/>
      <c r="J149" s="139"/>
      <c r="K149" s="140"/>
      <c r="L149" s="141"/>
      <c r="M149" s="139"/>
      <c r="N149" s="139"/>
      <c r="O149" s="142"/>
      <c r="P149" s="142"/>
      <c r="Q149" s="142"/>
      <c r="R149" s="142"/>
      <c r="S149" s="143"/>
      <c r="T149" s="319"/>
      <c r="U149" s="319"/>
      <c r="V149" s="319"/>
      <c r="W149" s="319"/>
      <c r="X149" s="319"/>
      <c r="Y149" s="319"/>
      <c r="Z149" s="319"/>
    </row>
    <row r="150" spans="1:26" ht="18" customHeight="1">
      <c r="A150" s="319"/>
      <c r="B150" s="301"/>
      <c r="C150" s="348"/>
      <c r="D150" s="135"/>
      <c r="E150" s="135"/>
      <c r="F150" s="147"/>
      <c r="G150" s="372"/>
      <c r="H150" s="138"/>
      <c r="I150" s="139"/>
      <c r="J150" s="139"/>
      <c r="K150" s="140"/>
      <c r="L150" s="141"/>
      <c r="M150" s="139"/>
      <c r="N150" s="139"/>
      <c r="O150" s="142"/>
      <c r="P150" s="142"/>
      <c r="Q150" s="142"/>
      <c r="R150" s="142"/>
      <c r="S150" s="143"/>
      <c r="T150" s="319"/>
      <c r="U150" s="319"/>
      <c r="V150" s="319"/>
      <c r="W150" s="319"/>
      <c r="X150" s="319"/>
      <c r="Y150" s="319"/>
      <c r="Z150" s="319"/>
    </row>
    <row r="151" spans="1:26" ht="18" customHeight="1">
      <c r="A151" s="319"/>
      <c r="B151" s="301"/>
      <c r="C151" s="348"/>
      <c r="D151" s="135"/>
      <c r="E151" s="135"/>
      <c r="F151" s="147"/>
      <c r="G151" s="372"/>
      <c r="H151" s="138"/>
      <c r="I151" s="139"/>
      <c r="J151" s="139"/>
      <c r="K151" s="140"/>
      <c r="L151" s="141"/>
      <c r="M151" s="139"/>
      <c r="N151" s="139"/>
      <c r="O151" s="142"/>
      <c r="P151" s="142"/>
      <c r="Q151" s="142"/>
      <c r="R151" s="142"/>
      <c r="S151" s="143"/>
      <c r="T151" s="319"/>
      <c r="U151" s="319"/>
      <c r="V151" s="319"/>
      <c r="W151" s="319"/>
      <c r="X151" s="319"/>
      <c r="Y151" s="319"/>
      <c r="Z151" s="319"/>
    </row>
    <row r="152" spans="1:26" ht="18" customHeight="1">
      <c r="A152" s="295"/>
      <c r="B152" s="301"/>
      <c r="C152" s="348"/>
      <c r="D152" s="135"/>
      <c r="E152" s="135"/>
      <c r="F152" s="147"/>
      <c r="G152" s="261"/>
      <c r="H152" s="138"/>
      <c r="I152" s="139"/>
      <c r="J152" s="139"/>
      <c r="K152" s="140"/>
      <c r="L152" s="141"/>
      <c r="M152" s="139"/>
      <c r="N152" s="139"/>
      <c r="O152" s="142"/>
      <c r="P152" s="142"/>
      <c r="Q152" s="142"/>
      <c r="R152" s="142"/>
      <c r="S152" s="143"/>
      <c r="T152" s="319"/>
      <c r="U152" s="319"/>
      <c r="V152" s="319"/>
      <c r="W152" s="319"/>
      <c r="X152" s="319"/>
      <c r="Y152" s="319"/>
      <c r="Z152" s="319"/>
    </row>
    <row r="153" spans="1:26" ht="18" customHeight="1">
      <c r="A153" s="319"/>
      <c r="B153" s="301"/>
      <c r="C153" s="305"/>
      <c r="D153" s="69"/>
      <c r="E153" s="69"/>
      <c r="F153" s="303"/>
      <c r="G153" s="304"/>
      <c r="H153" s="138"/>
      <c r="I153" s="139"/>
      <c r="J153" s="139"/>
      <c r="K153" s="140"/>
      <c r="L153" s="141"/>
      <c r="M153" s="139"/>
      <c r="N153" s="139"/>
      <c r="O153" s="142"/>
      <c r="P153" s="142"/>
      <c r="Q153" s="142"/>
      <c r="R153" s="142"/>
      <c r="S153" s="143"/>
      <c r="T153" s="319"/>
      <c r="U153" s="319"/>
      <c r="V153" s="319"/>
      <c r="W153" s="319"/>
      <c r="X153" s="319"/>
      <c r="Y153" s="319"/>
      <c r="Z153" s="319"/>
    </row>
    <row r="154" spans="1:26" ht="18" customHeight="1">
      <c r="A154" s="319"/>
      <c r="B154" s="301"/>
      <c r="C154" s="305"/>
      <c r="D154" s="69"/>
      <c r="E154" s="69"/>
      <c r="F154" s="303"/>
      <c r="G154" s="304"/>
      <c r="H154" s="138"/>
      <c r="I154" s="139"/>
      <c r="J154" s="139"/>
      <c r="K154" s="140"/>
      <c r="L154" s="141"/>
      <c r="M154" s="139"/>
      <c r="N154" s="139"/>
      <c r="O154" s="142"/>
      <c r="P154" s="142"/>
      <c r="Q154" s="142"/>
      <c r="R154" s="142"/>
      <c r="S154" s="143"/>
      <c r="T154" s="319"/>
      <c r="U154" s="319"/>
      <c r="V154" s="319"/>
      <c r="W154" s="319"/>
      <c r="X154" s="319"/>
      <c r="Y154" s="319"/>
      <c r="Z154" s="319"/>
    </row>
    <row r="155" spans="1:26" ht="18" customHeight="1">
      <c r="A155" s="295"/>
      <c r="B155" s="355"/>
      <c r="C155" s="348"/>
      <c r="D155" s="135"/>
      <c r="E155" s="135"/>
      <c r="F155" s="147"/>
      <c r="G155" s="261"/>
      <c r="H155" s="138"/>
      <c r="I155" s="139"/>
      <c r="J155" s="139"/>
      <c r="K155" s="140"/>
      <c r="L155" s="141"/>
      <c r="M155" s="139"/>
      <c r="N155" s="139"/>
      <c r="O155" s="142"/>
      <c r="P155" s="142"/>
      <c r="Q155" s="142"/>
      <c r="R155" s="142"/>
      <c r="S155" s="143"/>
      <c r="T155" s="319"/>
      <c r="U155" s="319"/>
      <c r="V155" s="319"/>
      <c r="W155" s="319"/>
      <c r="X155" s="319"/>
      <c r="Y155" s="319"/>
      <c r="Z155" s="319"/>
    </row>
    <row r="156" spans="1:26" ht="18" customHeight="1">
      <c r="A156" s="81"/>
      <c r="B156" s="356"/>
      <c r="C156" s="357"/>
      <c r="D156" s="146"/>
      <c r="E156" s="135"/>
      <c r="F156" s="308"/>
      <c r="G156" s="267"/>
      <c r="H156" s="138"/>
      <c r="I156" s="139"/>
      <c r="J156" s="139"/>
      <c r="K156" s="140"/>
      <c r="L156" s="141"/>
      <c r="M156" s="139"/>
      <c r="N156" s="139"/>
      <c r="O156" s="142"/>
      <c r="P156" s="142"/>
      <c r="Q156" s="142"/>
      <c r="R156" s="142"/>
      <c r="S156" s="143"/>
      <c r="T156" s="319"/>
      <c r="U156" s="319"/>
      <c r="V156" s="319"/>
      <c r="W156" s="319"/>
      <c r="X156" s="319"/>
      <c r="Y156" s="319"/>
      <c r="Z156" s="319"/>
    </row>
    <row r="157" spans="1:26" ht="18" customHeight="1">
      <c r="A157" s="311"/>
      <c r="B157" s="312"/>
      <c r="C157" s="313"/>
      <c r="D157" s="313"/>
      <c r="E157" s="313"/>
      <c r="F157" s="314"/>
      <c r="G157" s="315"/>
      <c r="H157" s="316"/>
      <c r="I157" s="313"/>
      <c r="J157" s="313"/>
      <c r="K157" s="317"/>
      <c r="L157" s="314"/>
      <c r="M157" s="318"/>
      <c r="N157" s="318"/>
      <c r="O157" s="318"/>
      <c r="P157" s="318"/>
      <c r="Q157" s="318"/>
      <c r="R157" s="318"/>
      <c r="S157" s="315"/>
      <c r="T157" s="319"/>
      <c r="U157" s="319"/>
      <c r="V157" s="319"/>
      <c r="W157" s="319"/>
      <c r="X157" s="319"/>
      <c r="Y157" s="319"/>
      <c r="Z157" s="319"/>
    </row>
    <row r="158" spans="1:26" ht="18" customHeight="1">
      <c r="A158" s="320"/>
      <c r="B158" s="321"/>
      <c r="C158" s="322"/>
      <c r="D158" s="322"/>
      <c r="E158" s="322"/>
      <c r="F158" s="322"/>
      <c r="G158" s="322"/>
      <c r="H158" s="323"/>
      <c r="I158" s="322"/>
      <c r="J158" s="322"/>
      <c r="K158" s="322"/>
      <c r="L158" s="322"/>
      <c r="M158" s="322"/>
      <c r="N158" s="322"/>
      <c r="O158" s="322"/>
      <c r="P158" s="322"/>
      <c r="Q158" s="322"/>
      <c r="R158" s="322"/>
      <c r="S158" s="324"/>
      <c r="T158" s="319"/>
      <c r="U158" s="319"/>
      <c r="V158" s="319"/>
      <c r="W158" s="319"/>
      <c r="X158" s="319"/>
      <c r="Y158" s="319"/>
      <c r="Z158" s="319"/>
    </row>
    <row r="159" spans="1:26" ht="18" customHeight="1">
      <c r="A159" s="773"/>
      <c r="B159" s="761"/>
      <c r="C159" s="761"/>
      <c r="D159" s="761"/>
      <c r="E159" s="761"/>
      <c r="F159" s="761"/>
      <c r="G159" s="761"/>
      <c r="H159" s="761"/>
      <c r="I159" s="773"/>
      <c r="J159" s="761"/>
      <c r="K159" s="761"/>
      <c r="L159" s="373"/>
      <c r="M159" s="373"/>
      <c r="N159" s="373"/>
      <c r="O159" s="373"/>
      <c r="P159" s="373"/>
      <c r="Q159" s="373"/>
      <c r="R159" s="373"/>
      <c r="S159" s="374"/>
      <c r="T159" s="319"/>
      <c r="U159" s="319"/>
      <c r="V159" s="319"/>
      <c r="W159" s="319"/>
      <c r="X159" s="319"/>
      <c r="Y159" s="319"/>
      <c r="Z159" s="319"/>
    </row>
    <row r="160" spans="1:26" ht="18" customHeight="1">
      <c r="A160" s="375"/>
      <c r="B160" s="302"/>
      <c r="C160" s="69"/>
      <c r="D160" s="69"/>
      <c r="E160" s="69"/>
      <c r="F160" s="376"/>
      <c r="G160" s="377"/>
      <c r="H160" s="305"/>
      <c r="I160" s="69"/>
      <c r="J160" s="69"/>
      <c r="K160" s="306"/>
      <c r="L160" s="376"/>
      <c r="M160" s="378"/>
      <c r="N160" s="378"/>
      <c r="O160" s="378"/>
      <c r="P160" s="378"/>
      <c r="Q160" s="378"/>
      <c r="R160" s="378"/>
      <c r="S160" s="379"/>
      <c r="T160" s="319"/>
      <c r="U160" s="319"/>
      <c r="V160" s="319"/>
      <c r="W160" s="319"/>
      <c r="X160" s="319"/>
      <c r="Y160" s="319"/>
      <c r="Z160" s="319"/>
    </row>
    <row r="161" spans="1:26" ht="18" customHeight="1">
      <c r="A161" s="375"/>
      <c r="B161" s="380"/>
      <c r="C161" s="69"/>
      <c r="D161" s="69"/>
      <c r="E161" s="69"/>
      <c r="F161" s="303"/>
      <c r="G161" s="381"/>
      <c r="H161" s="305"/>
      <c r="I161" s="69"/>
      <c r="J161" s="69"/>
      <c r="K161" s="306"/>
      <c r="L161" s="382"/>
      <c r="M161" s="66"/>
      <c r="N161" s="66"/>
      <c r="O161" s="66"/>
      <c r="P161" s="66"/>
      <c r="Q161" s="66"/>
      <c r="R161" s="66"/>
      <c r="S161" s="304"/>
      <c r="T161" s="319"/>
      <c r="U161" s="319"/>
      <c r="V161" s="319"/>
      <c r="W161" s="319"/>
      <c r="X161" s="319"/>
      <c r="Y161" s="319"/>
      <c r="Z161" s="319"/>
    </row>
    <row r="162" spans="1:26" ht="18" customHeight="1">
      <c r="A162" s="311"/>
      <c r="B162" s="312"/>
      <c r="C162" s="313"/>
      <c r="D162" s="313"/>
      <c r="E162" s="313"/>
      <c r="F162" s="314"/>
      <c r="G162" s="383"/>
      <c r="H162" s="316"/>
      <c r="I162" s="313"/>
      <c r="J162" s="313"/>
      <c r="K162" s="317"/>
      <c r="L162" s="314"/>
      <c r="M162" s="318"/>
      <c r="N162" s="318"/>
      <c r="O162" s="318"/>
      <c r="P162" s="318"/>
      <c r="Q162" s="318"/>
      <c r="R162" s="318"/>
      <c r="S162" s="315"/>
      <c r="T162" s="319"/>
      <c r="U162" s="319"/>
      <c r="V162" s="319"/>
      <c r="W162" s="319"/>
      <c r="X162" s="319"/>
      <c r="Y162" s="319"/>
      <c r="Z162" s="319"/>
    </row>
    <row r="163" spans="1:26" ht="18" customHeight="1">
      <c r="A163" s="384"/>
      <c r="B163" s="385"/>
      <c r="C163" s="386"/>
      <c r="D163" s="386"/>
      <c r="E163" s="386"/>
      <c r="F163" s="386"/>
      <c r="G163" s="386"/>
      <c r="H163" s="387"/>
      <c r="I163" s="386"/>
      <c r="J163" s="386"/>
      <c r="K163" s="386"/>
      <c r="L163" s="386"/>
      <c r="M163" s="386"/>
      <c r="N163" s="386"/>
      <c r="O163" s="386"/>
      <c r="P163" s="386"/>
      <c r="Q163" s="386"/>
      <c r="R163" s="386"/>
      <c r="S163" s="388"/>
      <c r="T163" s="319"/>
      <c r="U163" s="319"/>
      <c r="V163" s="319"/>
      <c r="W163" s="319"/>
      <c r="X163" s="319"/>
      <c r="Y163" s="319"/>
      <c r="Z163" s="319"/>
    </row>
    <row r="164" spans="1:26" ht="18" customHeight="1">
      <c r="A164" s="773"/>
      <c r="B164" s="761"/>
      <c r="C164" s="761"/>
      <c r="D164" s="761"/>
      <c r="E164" s="761"/>
      <c r="F164" s="761"/>
      <c r="G164" s="761"/>
      <c r="H164" s="761"/>
      <c r="I164" s="773"/>
      <c r="J164" s="761"/>
      <c r="K164" s="761"/>
      <c r="L164" s="373"/>
      <c r="M164" s="373"/>
      <c r="N164" s="373"/>
      <c r="O164" s="373"/>
      <c r="P164" s="373"/>
      <c r="Q164" s="373"/>
      <c r="R164" s="373"/>
      <c r="S164" s="374"/>
      <c r="T164" s="319"/>
      <c r="U164" s="319"/>
      <c r="V164" s="319"/>
      <c r="W164" s="319"/>
      <c r="X164" s="319"/>
      <c r="Y164" s="319"/>
      <c r="Z164" s="319"/>
    </row>
    <row r="165" spans="1:26" ht="18" customHeight="1">
      <c r="A165" s="375"/>
      <c r="B165" s="302"/>
      <c r="C165" s="69"/>
      <c r="D165" s="69"/>
      <c r="E165" s="69"/>
      <c r="F165" s="376"/>
      <c r="G165" s="377"/>
      <c r="H165" s="305"/>
      <c r="I165" s="69"/>
      <c r="J165" s="69"/>
      <c r="K165" s="306"/>
      <c r="L165" s="389"/>
      <c r="M165" s="378"/>
      <c r="N165" s="378"/>
      <c r="O165" s="378"/>
      <c r="P165" s="378"/>
      <c r="Q165" s="378"/>
      <c r="R165" s="378"/>
      <c r="S165" s="379"/>
      <c r="T165" s="319"/>
      <c r="U165" s="319"/>
      <c r="V165" s="319"/>
      <c r="W165" s="319"/>
      <c r="X165" s="319"/>
      <c r="Y165" s="319"/>
      <c r="Z165" s="319"/>
    </row>
    <row r="166" spans="1:26" ht="18" customHeight="1">
      <c r="A166" s="375"/>
      <c r="B166" s="390"/>
      <c r="C166" s="69"/>
      <c r="D166" s="69"/>
      <c r="E166" s="69"/>
      <c r="F166" s="303"/>
      <c r="G166" s="304"/>
      <c r="H166" s="305"/>
      <c r="I166" s="69"/>
      <c r="J166" s="69"/>
      <c r="K166" s="306"/>
      <c r="L166" s="303"/>
      <c r="M166" s="66"/>
      <c r="N166" s="66"/>
      <c r="O166" s="66"/>
      <c r="P166" s="66"/>
      <c r="Q166" s="66"/>
      <c r="R166" s="66"/>
      <c r="S166" s="304"/>
      <c r="T166" s="319"/>
      <c r="U166" s="319"/>
      <c r="V166" s="319"/>
      <c r="W166" s="319"/>
      <c r="X166" s="319"/>
      <c r="Y166" s="319"/>
      <c r="Z166" s="319"/>
    </row>
    <row r="167" spans="1:26" ht="18" customHeight="1">
      <c r="A167" s="391"/>
      <c r="B167" s="241"/>
      <c r="C167" s="242"/>
      <c r="D167" s="242"/>
      <c r="E167" s="242"/>
      <c r="F167" s="243"/>
      <c r="G167" s="392"/>
      <c r="H167" s="245"/>
      <c r="I167" s="242"/>
      <c r="J167" s="242"/>
      <c r="K167" s="393"/>
      <c r="L167" s="394"/>
      <c r="M167" s="313"/>
      <c r="N167" s="313"/>
      <c r="O167" s="313"/>
      <c r="P167" s="313"/>
      <c r="Q167" s="313"/>
      <c r="R167" s="313"/>
      <c r="S167" s="395"/>
      <c r="T167" s="319"/>
      <c r="U167" s="319"/>
      <c r="V167" s="319"/>
      <c r="W167" s="319"/>
      <c r="X167" s="319"/>
      <c r="Y167" s="319"/>
      <c r="Z167" s="319"/>
    </row>
    <row r="168" spans="1:26" ht="18" customHeight="1">
      <c r="A168" s="817"/>
      <c r="B168" s="818"/>
      <c r="C168" s="396"/>
      <c r="D168" s="396"/>
      <c r="E168" s="396"/>
      <c r="F168" s="396"/>
      <c r="G168" s="397"/>
      <c r="H168" s="397"/>
      <c r="I168" s="396"/>
      <c r="J168" s="396"/>
      <c r="K168" s="398"/>
      <c r="L168" s="398"/>
      <c r="M168" s="398"/>
      <c r="N168" s="398"/>
      <c r="O168" s="398"/>
      <c r="P168" s="398"/>
      <c r="Q168" s="398"/>
      <c r="R168" s="398"/>
      <c r="S168" s="396"/>
      <c r="T168" s="319"/>
      <c r="U168" s="319"/>
      <c r="V168" s="319"/>
      <c r="W168" s="319"/>
      <c r="X168" s="319"/>
      <c r="Y168" s="319"/>
      <c r="Z168" s="319"/>
    </row>
    <row r="169" spans="1:26" ht="12.75" customHeight="1">
      <c r="A169" s="74"/>
      <c r="B169" s="81"/>
      <c r="C169" s="74"/>
      <c r="D169" s="74"/>
      <c r="E169" s="74"/>
      <c r="F169" s="74"/>
      <c r="G169" s="74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</row>
    <row r="170" spans="1:26" ht="18" customHeight="1">
      <c r="A170" s="773"/>
      <c r="B170" s="761"/>
      <c r="C170" s="761"/>
      <c r="D170" s="761"/>
      <c r="E170" s="761"/>
      <c r="F170" s="761"/>
      <c r="G170" s="761"/>
      <c r="H170" s="761"/>
      <c r="I170" s="386"/>
      <c r="J170" s="386"/>
      <c r="K170" s="386"/>
      <c r="L170" s="386"/>
      <c r="M170" s="386"/>
      <c r="N170" s="386"/>
      <c r="O170" s="386"/>
      <c r="P170" s="386"/>
      <c r="Q170" s="386"/>
      <c r="R170" s="386"/>
      <c r="S170" s="386"/>
      <c r="T170" s="319"/>
      <c r="U170" s="319"/>
      <c r="V170" s="319"/>
      <c r="W170" s="319"/>
      <c r="X170" s="319"/>
      <c r="Y170" s="319"/>
      <c r="Z170" s="319"/>
    </row>
    <row r="171" spans="1:26" ht="18" customHeight="1">
      <c r="A171" s="291"/>
      <c r="B171" s="128"/>
      <c r="C171" s="128"/>
      <c r="D171" s="128"/>
      <c r="E171" s="128"/>
      <c r="F171" s="399"/>
      <c r="G171" s="400"/>
      <c r="H171" s="401"/>
      <c r="I171" s="128"/>
      <c r="J171" s="128"/>
      <c r="K171" s="402"/>
      <c r="L171" s="399"/>
      <c r="M171" s="403"/>
      <c r="N171" s="403"/>
      <c r="O171" s="403"/>
      <c r="P171" s="403"/>
      <c r="Q171" s="403"/>
      <c r="R171" s="403"/>
      <c r="S171" s="400"/>
      <c r="T171" s="319"/>
      <c r="U171" s="319"/>
      <c r="V171" s="319"/>
      <c r="W171" s="319"/>
      <c r="X171" s="319"/>
      <c r="Y171" s="319"/>
      <c r="Z171" s="319"/>
    </row>
    <row r="172" spans="1:26" ht="18" customHeight="1">
      <c r="A172" s="404"/>
      <c r="B172" s="405"/>
      <c r="C172" s="406"/>
      <c r="D172" s="406"/>
      <c r="E172" s="406"/>
      <c r="F172" s="407"/>
      <c r="G172" s="408"/>
      <c r="H172" s="409"/>
      <c r="I172" s="406"/>
      <c r="J172" s="406"/>
      <c r="K172" s="410"/>
      <c r="L172" s="407"/>
      <c r="M172" s="406"/>
      <c r="N172" s="406"/>
      <c r="O172" s="406"/>
      <c r="P172" s="406"/>
      <c r="Q172" s="406"/>
      <c r="R172" s="406"/>
      <c r="S172" s="408"/>
      <c r="T172" s="319"/>
      <c r="U172" s="319"/>
      <c r="V172" s="319"/>
      <c r="W172" s="319"/>
      <c r="X172" s="319"/>
      <c r="Y172" s="319"/>
      <c r="Z172" s="319"/>
    </row>
    <row r="173" spans="1:26" ht="18" customHeight="1">
      <c r="A173" s="404"/>
      <c r="B173" s="411"/>
      <c r="C173" s="406"/>
      <c r="D173" s="406"/>
      <c r="E173" s="406"/>
      <c r="F173" s="407"/>
      <c r="G173" s="408"/>
      <c r="H173" s="409"/>
      <c r="I173" s="406"/>
      <c r="J173" s="406"/>
      <c r="K173" s="410"/>
      <c r="L173" s="407"/>
      <c r="M173" s="406"/>
      <c r="N173" s="406"/>
      <c r="O173" s="406"/>
      <c r="P173" s="406"/>
      <c r="Q173" s="406"/>
      <c r="R173" s="406"/>
      <c r="S173" s="408"/>
      <c r="T173" s="319"/>
      <c r="U173" s="319"/>
      <c r="V173" s="319"/>
      <c r="W173" s="319"/>
      <c r="X173" s="319"/>
      <c r="Y173" s="319"/>
      <c r="Z173" s="319"/>
    </row>
    <row r="174" spans="1:26" ht="18" customHeight="1">
      <c r="A174" s="404"/>
      <c r="B174" s="412"/>
      <c r="C174" s="406"/>
      <c r="D174" s="406"/>
      <c r="E174" s="406"/>
      <c r="F174" s="407"/>
      <c r="G174" s="408"/>
      <c r="H174" s="409"/>
      <c r="I174" s="406"/>
      <c r="J174" s="406"/>
      <c r="K174" s="410"/>
      <c r="L174" s="407"/>
      <c r="M174" s="406"/>
      <c r="N174" s="406"/>
      <c r="O174" s="406"/>
      <c r="P174" s="406"/>
      <c r="Q174" s="406"/>
      <c r="R174" s="406"/>
      <c r="S174" s="408"/>
      <c r="T174" s="319"/>
      <c r="U174" s="319"/>
      <c r="V174" s="319"/>
      <c r="W174" s="319"/>
      <c r="X174" s="319"/>
      <c r="Y174" s="319"/>
      <c r="Z174" s="319"/>
    </row>
    <row r="175" spans="1:26" ht="18" customHeight="1">
      <c r="A175" s="404"/>
      <c r="B175" s="411"/>
      <c r="C175" s="406"/>
      <c r="D175" s="406"/>
      <c r="E175" s="406"/>
      <c r="F175" s="407"/>
      <c r="G175" s="408"/>
      <c r="H175" s="409"/>
      <c r="I175" s="406"/>
      <c r="J175" s="406"/>
      <c r="K175" s="410"/>
      <c r="L175" s="407"/>
      <c r="M175" s="406"/>
      <c r="N175" s="406"/>
      <c r="O175" s="406"/>
      <c r="P175" s="406"/>
      <c r="Q175" s="406"/>
      <c r="R175" s="406"/>
      <c r="S175" s="408"/>
      <c r="T175" s="319"/>
      <c r="U175" s="319"/>
      <c r="V175" s="319"/>
      <c r="W175" s="319"/>
      <c r="X175" s="319"/>
      <c r="Y175" s="319"/>
      <c r="Z175" s="319"/>
    </row>
    <row r="176" spans="1:26" ht="18" customHeight="1">
      <c r="A176" s="404"/>
      <c r="B176" s="412"/>
      <c r="C176" s="406"/>
      <c r="D176" s="406"/>
      <c r="E176" s="406"/>
      <c r="F176" s="407"/>
      <c r="G176" s="408"/>
      <c r="H176" s="409"/>
      <c r="I176" s="406"/>
      <c r="J176" s="406"/>
      <c r="K176" s="410"/>
      <c r="L176" s="407"/>
      <c r="M176" s="406"/>
      <c r="N176" s="406"/>
      <c r="O176" s="406"/>
      <c r="P176" s="406"/>
      <c r="Q176" s="406"/>
      <c r="R176" s="406"/>
      <c r="S176" s="408"/>
      <c r="T176" s="319"/>
      <c r="U176" s="319"/>
      <c r="V176" s="319"/>
      <c r="W176" s="319"/>
      <c r="X176" s="319"/>
      <c r="Y176" s="319"/>
      <c r="Z176" s="319"/>
    </row>
    <row r="177" spans="1:26" ht="18" customHeight="1">
      <c r="A177" s="413"/>
      <c r="B177" s="411"/>
      <c r="C177" s="128"/>
      <c r="D177" s="128"/>
      <c r="E177" s="128"/>
      <c r="F177" s="130"/>
      <c r="G177" s="414"/>
      <c r="H177" s="401"/>
      <c r="I177" s="128"/>
      <c r="J177" s="128"/>
      <c r="K177" s="402"/>
      <c r="L177" s="130"/>
      <c r="M177" s="128"/>
      <c r="N177" s="128"/>
      <c r="O177" s="128"/>
      <c r="P177" s="128"/>
      <c r="Q177" s="128"/>
      <c r="R177" s="128"/>
      <c r="S177" s="414"/>
      <c r="T177" s="319"/>
      <c r="U177" s="319"/>
      <c r="V177" s="319"/>
      <c r="W177" s="319"/>
      <c r="X177" s="319"/>
      <c r="Y177" s="319"/>
      <c r="Z177" s="319"/>
    </row>
    <row r="178" spans="1:26" ht="18" customHeight="1">
      <c r="A178" s="291"/>
      <c r="B178" s="415"/>
      <c r="C178" s="128"/>
      <c r="D178" s="128"/>
      <c r="E178" s="128"/>
      <c r="F178" s="130"/>
      <c r="G178" s="414"/>
      <c r="H178" s="401"/>
      <c r="I178" s="128"/>
      <c r="J178" s="128"/>
      <c r="K178" s="402"/>
      <c r="L178" s="130"/>
      <c r="M178" s="128"/>
      <c r="N178" s="128"/>
      <c r="O178" s="128"/>
      <c r="P178" s="128"/>
      <c r="Q178" s="128"/>
      <c r="R178" s="128"/>
      <c r="S178" s="414"/>
      <c r="T178" s="319"/>
      <c r="U178" s="319"/>
      <c r="V178" s="319"/>
      <c r="W178" s="319"/>
      <c r="X178" s="319"/>
      <c r="Y178" s="319"/>
      <c r="Z178" s="319"/>
    </row>
    <row r="179" spans="1:26" ht="18" customHeight="1">
      <c r="A179" s="404"/>
      <c r="B179" s="406"/>
      <c r="C179" s="406"/>
      <c r="D179" s="406"/>
      <c r="E179" s="406"/>
      <c r="F179" s="407"/>
      <c r="G179" s="408"/>
      <c r="H179" s="409"/>
      <c r="I179" s="406"/>
      <c r="J179" s="406"/>
      <c r="K179" s="410"/>
      <c r="L179" s="407"/>
      <c r="M179" s="406"/>
      <c r="N179" s="406"/>
      <c r="O179" s="406"/>
      <c r="P179" s="406"/>
      <c r="Q179" s="406"/>
      <c r="R179" s="406"/>
      <c r="S179" s="408"/>
      <c r="T179" s="319"/>
      <c r="U179" s="319"/>
      <c r="V179" s="319"/>
      <c r="W179" s="319"/>
      <c r="X179" s="319"/>
      <c r="Y179" s="319"/>
      <c r="Z179" s="319"/>
    </row>
    <row r="180" spans="1:26" ht="18" customHeight="1">
      <c r="A180" s="404"/>
      <c r="B180" s="406"/>
      <c r="C180" s="406"/>
      <c r="D180" s="406"/>
      <c r="E180" s="406"/>
      <c r="F180" s="407"/>
      <c r="G180" s="408"/>
      <c r="H180" s="409"/>
      <c r="I180" s="406"/>
      <c r="J180" s="406"/>
      <c r="K180" s="410"/>
      <c r="L180" s="407"/>
      <c r="M180" s="406"/>
      <c r="N180" s="406"/>
      <c r="O180" s="406"/>
      <c r="P180" s="406"/>
      <c r="Q180" s="406"/>
      <c r="R180" s="406"/>
      <c r="S180" s="408"/>
      <c r="T180" s="319"/>
      <c r="U180" s="319"/>
      <c r="V180" s="319"/>
      <c r="W180" s="319"/>
      <c r="X180" s="319"/>
      <c r="Y180" s="319"/>
      <c r="Z180" s="319"/>
    </row>
    <row r="181" spans="1:26" ht="18" customHeight="1">
      <c r="A181" s="404"/>
      <c r="B181" s="406"/>
      <c r="C181" s="406"/>
      <c r="D181" s="406"/>
      <c r="E181" s="406"/>
      <c r="F181" s="407"/>
      <c r="G181" s="408"/>
      <c r="H181" s="409"/>
      <c r="I181" s="406"/>
      <c r="J181" s="406"/>
      <c r="K181" s="410"/>
      <c r="L181" s="407"/>
      <c r="M181" s="406"/>
      <c r="N181" s="406"/>
      <c r="O181" s="406"/>
      <c r="P181" s="406"/>
      <c r="Q181" s="406"/>
      <c r="R181" s="406"/>
      <c r="S181" s="408"/>
      <c r="T181" s="319"/>
      <c r="U181" s="319"/>
      <c r="V181" s="319"/>
      <c r="W181" s="319"/>
      <c r="X181" s="319"/>
      <c r="Y181" s="319"/>
      <c r="Z181" s="319"/>
    </row>
    <row r="182" spans="1:26" ht="18" customHeight="1">
      <c r="A182" s="404"/>
      <c r="B182" s="406"/>
      <c r="C182" s="406"/>
      <c r="D182" s="406"/>
      <c r="E182" s="406"/>
      <c r="F182" s="407"/>
      <c r="G182" s="408"/>
      <c r="H182" s="409"/>
      <c r="I182" s="406"/>
      <c r="J182" s="406"/>
      <c r="K182" s="410"/>
      <c r="L182" s="407"/>
      <c r="M182" s="406"/>
      <c r="N182" s="406"/>
      <c r="O182" s="406"/>
      <c r="P182" s="406"/>
      <c r="Q182" s="406"/>
      <c r="R182" s="406"/>
      <c r="S182" s="408"/>
      <c r="T182" s="319"/>
      <c r="U182" s="319"/>
      <c r="V182" s="319"/>
      <c r="W182" s="319"/>
      <c r="X182" s="319"/>
      <c r="Y182" s="319"/>
      <c r="Z182" s="319"/>
    </row>
    <row r="183" spans="1:26" ht="18" customHeight="1">
      <c r="A183" s="404"/>
      <c r="B183" s="406"/>
      <c r="C183" s="406"/>
      <c r="D183" s="406"/>
      <c r="E183" s="406"/>
      <c r="F183" s="407"/>
      <c r="G183" s="408"/>
      <c r="H183" s="409"/>
      <c r="I183" s="406"/>
      <c r="J183" s="406"/>
      <c r="K183" s="410"/>
      <c r="L183" s="407"/>
      <c r="M183" s="406"/>
      <c r="N183" s="406"/>
      <c r="O183" s="406"/>
      <c r="P183" s="406"/>
      <c r="Q183" s="406"/>
      <c r="R183" s="406"/>
      <c r="S183" s="408"/>
      <c r="T183" s="319"/>
      <c r="U183" s="319"/>
      <c r="V183" s="319"/>
      <c r="W183" s="319"/>
      <c r="X183" s="319"/>
      <c r="Y183" s="319"/>
      <c r="Z183" s="319"/>
    </row>
    <row r="184" spans="1:26" ht="18" customHeight="1">
      <c r="A184" s="413"/>
      <c r="B184" s="128"/>
      <c r="C184" s="128"/>
      <c r="D184" s="128"/>
      <c r="E184" s="128"/>
      <c r="F184" s="130"/>
      <c r="G184" s="414"/>
      <c r="H184" s="401"/>
      <c r="I184" s="128"/>
      <c r="J184" s="128"/>
      <c r="K184" s="402"/>
      <c r="L184" s="130"/>
      <c r="M184" s="128"/>
      <c r="N184" s="128"/>
      <c r="O184" s="128"/>
      <c r="P184" s="128"/>
      <c r="Q184" s="128"/>
      <c r="R184" s="128"/>
      <c r="S184" s="414"/>
      <c r="T184" s="319"/>
      <c r="U184" s="319"/>
      <c r="V184" s="319"/>
      <c r="W184" s="319"/>
      <c r="X184" s="319"/>
      <c r="Y184" s="319"/>
      <c r="Z184" s="319"/>
    </row>
    <row r="185" spans="1:26" ht="18" customHeight="1">
      <c r="A185" s="291"/>
      <c r="B185" s="128"/>
      <c r="C185" s="128"/>
      <c r="D185" s="128"/>
      <c r="E185" s="128"/>
      <c r="F185" s="130"/>
      <c r="G185" s="414"/>
      <c r="H185" s="401"/>
      <c r="I185" s="128"/>
      <c r="J185" s="128"/>
      <c r="K185" s="402"/>
      <c r="L185" s="130"/>
      <c r="M185" s="128"/>
      <c r="N185" s="128"/>
      <c r="O185" s="128"/>
      <c r="P185" s="128"/>
      <c r="Q185" s="128"/>
      <c r="R185" s="128"/>
      <c r="S185" s="414"/>
      <c r="T185" s="319"/>
      <c r="U185" s="319"/>
      <c r="V185" s="319"/>
      <c r="W185" s="319"/>
      <c r="X185" s="319"/>
      <c r="Y185" s="319"/>
      <c r="Z185" s="319"/>
    </row>
    <row r="186" spans="1:26" ht="18" customHeight="1">
      <c r="A186" s="404"/>
      <c r="B186" s="406"/>
      <c r="C186" s="406"/>
      <c r="D186" s="406"/>
      <c r="E186" s="406"/>
      <c r="F186" s="407"/>
      <c r="G186" s="408"/>
      <c r="H186" s="409"/>
      <c r="I186" s="406"/>
      <c r="J186" s="406"/>
      <c r="K186" s="410"/>
      <c r="L186" s="407"/>
      <c r="M186" s="406"/>
      <c r="N186" s="406"/>
      <c r="O186" s="406"/>
      <c r="P186" s="406"/>
      <c r="Q186" s="406"/>
      <c r="R186" s="406"/>
      <c r="S186" s="408"/>
      <c r="T186" s="319"/>
      <c r="U186" s="319"/>
      <c r="V186" s="319"/>
      <c r="W186" s="319"/>
      <c r="X186" s="319"/>
      <c r="Y186" s="319"/>
      <c r="Z186" s="319"/>
    </row>
    <row r="187" spans="1:26" ht="18" customHeight="1">
      <c r="A187" s="404"/>
      <c r="B187" s="406"/>
      <c r="C187" s="406"/>
      <c r="D187" s="406"/>
      <c r="E187" s="406"/>
      <c r="F187" s="407"/>
      <c r="G187" s="408"/>
      <c r="H187" s="409"/>
      <c r="I187" s="406"/>
      <c r="J187" s="406"/>
      <c r="K187" s="410"/>
      <c r="L187" s="407"/>
      <c r="M187" s="406"/>
      <c r="N187" s="406"/>
      <c r="O187" s="406"/>
      <c r="P187" s="406"/>
      <c r="Q187" s="406"/>
      <c r="R187" s="406"/>
      <c r="S187" s="408"/>
      <c r="T187" s="319"/>
      <c r="U187" s="319"/>
      <c r="V187" s="319"/>
      <c r="W187" s="319"/>
      <c r="X187" s="319"/>
      <c r="Y187" s="319"/>
      <c r="Z187" s="319"/>
    </row>
    <row r="188" spans="1:26" ht="18" customHeight="1">
      <c r="A188" s="404"/>
      <c r="B188" s="406"/>
      <c r="C188" s="406"/>
      <c r="D188" s="406"/>
      <c r="E188" s="406"/>
      <c r="F188" s="407"/>
      <c r="G188" s="408"/>
      <c r="H188" s="409"/>
      <c r="I188" s="406"/>
      <c r="J188" s="406"/>
      <c r="K188" s="410"/>
      <c r="L188" s="407"/>
      <c r="M188" s="406"/>
      <c r="N188" s="406"/>
      <c r="O188" s="406"/>
      <c r="P188" s="406"/>
      <c r="Q188" s="406"/>
      <c r="R188" s="406"/>
      <c r="S188" s="408"/>
      <c r="T188" s="319"/>
      <c r="U188" s="319"/>
      <c r="V188" s="319"/>
      <c r="W188" s="319"/>
      <c r="X188" s="319"/>
      <c r="Y188" s="319"/>
      <c r="Z188" s="319"/>
    </row>
    <row r="189" spans="1:26" ht="18" customHeight="1">
      <c r="A189" s="404"/>
      <c r="B189" s="406"/>
      <c r="C189" s="406"/>
      <c r="D189" s="406"/>
      <c r="E189" s="406"/>
      <c r="F189" s="407"/>
      <c r="G189" s="408"/>
      <c r="H189" s="409"/>
      <c r="I189" s="406"/>
      <c r="J189" s="406"/>
      <c r="K189" s="410"/>
      <c r="L189" s="407"/>
      <c r="M189" s="406"/>
      <c r="N189" s="406"/>
      <c r="O189" s="406"/>
      <c r="P189" s="406"/>
      <c r="Q189" s="406"/>
      <c r="R189" s="406"/>
      <c r="S189" s="408"/>
      <c r="T189" s="319"/>
      <c r="U189" s="319"/>
      <c r="V189" s="319"/>
      <c r="W189" s="319"/>
      <c r="X189" s="319"/>
      <c r="Y189" s="319"/>
      <c r="Z189" s="319"/>
    </row>
    <row r="190" spans="1:26" ht="18" customHeight="1">
      <c r="A190" s="404"/>
      <c r="B190" s="406"/>
      <c r="C190" s="406"/>
      <c r="D190" s="406"/>
      <c r="E190" s="406"/>
      <c r="F190" s="407"/>
      <c r="G190" s="408"/>
      <c r="H190" s="409"/>
      <c r="I190" s="406"/>
      <c r="J190" s="406"/>
      <c r="K190" s="410"/>
      <c r="L190" s="407"/>
      <c r="M190" s="406"/>
      <c r="N190" s="406"/>
      <c r="O190" s="406"/>
      <c r="P190" s="406"/>
      <c r="Q190" s="406"/>
      <c r="R190" s="406"/>
      <c r="S190" s="408"/>
      <c r="T190" s="319"/>
      <c r="U190" s="319"/>
      <c r="V190" s="319"/>
      <c r="W190" s="319"/>
      <c r="X190" s="319"/>
      <c r="Y190" s="319"/>
      <c r="Z190" s="319"/>
    </row>
    <row r="191" spans="1:26" ht="18" customHeight="1">
      <c r="A191" s="413"/>
      <c r="B191" s="128"/>
      <c r="C191" s="128"/>
      <c r="D191" s="128"/>
      <c r="E191" s="128"/>
      <c r="F191" s="130"/>
      <c r="G191" s="414"/>
      <c r="H191" s="401"/>
      <c r="I191" s="128"/>
      <c r="J191" s="128"/>
      <c r="K191" s="402"/>
      <c r="L191" s="130"/>
      <c r="M191" s="128"/>
      <c r="N191" s="128"/>
      <c r="O191" s="128"/>
      <c r="P191" s="128"/>
      <c r="Q191" s="128"/>
      <c r="R191" s="128"/>
      <c r="S191" s="414"/>
      <c r="T191" s="319"/>
      <c r="U191" s="319"/>
      <c r="V191" s="319"/>
      <c r="W191" s="319"/>
      <c r="X191" s="319"/>
      <c r="Y191" s="319"/>
      <c r="Z191" s="319"/>
    </row>
    <row r="192" spans="1:26" ht="18" customHeight="1">
      <c r="A192" s="311"/>
      <c r="B192" s="416"/>
      <c r="C192" s="313"/>
      <c r="D192" s="313"/>
      <c r="E192" s="313"/>
      <c r="F192" s="314"/>
      <c r="G192" s="315"/>
      <c r="H192" s="316"/>
      <c r="I192" s="313"/>
      <c r="J192" s="313"/>
      <c r="K192" s="317"/>
      <c r="L192" s="314"/>
      <c r="M192" s="318"/>
      <c r="N192" s="318"/>
      <c r="O192" s="318"/>
      <c r="P192" s="318"/>
      <c r="Q192" s="318"/>
      <c r="R192" s="318"/>
      <c r="S192" s="315"/>
      <c r="T192" s="319"/>
      <c r="U192" s="319"/>
      <c r="V192" s="319"/>
      <c r="W192" s="319"/>
      <c r="X192" s="319"/>
      <c r="Y192" s="319"/>
      <c r="Z192" s="319"/>
    </row>
    <row r="193" spans="1:26" ht="18" customHeight="1">
      <c r="A193" s="384"/>
      <c r="B193" s="385"/>
      <c r="C193" s="386"/>
      <c r="D193" s="386"/>
      <c r="E193" s="386"/>
      <c r="F193" s="386"/>
      <c r="G193" s="386"/>
      <c r="H193" s="387"/>
      <c r="I193" s="386"/>
      <c r="J193" s="386"/>
      <c r="K193" s="386"/>
      <c r="L193" s="386"/>
      <c r="M193" s="386"/>
      <c r="N193" s="386"/>
      <c r="O193" s="386"/>
      <c r="P193" s="386"/>
      <c r="Q193" s="386"/>
      <c r="R193" s="386"/>
      <c r="S193" s="388"/>
      <c r="T193" s="319"/>
      <c r="U193" s="319"/>
      <c r="V193" s="319"/>
      <c r="W193" s="319"/>
      <c r="X193" s="319"/>
      <c r="Y193" s="319"/>
      <c r="Z193" s="319"/>
    </row>
    <row r="194" spans="1:26" ht="18.75" customHeight="1">
      <c r="A194" s="773"/>
      <c r="B194" s="761"/>
      <c r="C194" s="761"/>
      <c r="D194" s="761"/>
      <c r="E194" s="761"/>
      <c r="F194" s="761"/>
      <c r="G194" s="761"/>
      <c r="H194" s="761"/>
      <c r="I194" s="417"/>
      <c r="J194" s="418"/>
      <c r="K194" s="419"/>
      <c r="L194" s="419"/>
      <c r="M194" s="418"/>
      <c r="N194" s="418"/>
      <c r="O194" s="418"/>
      <c r="P194" s="418"/>
      <c r="Q194" s="418"/>
      <c r="R194" s="418"/>
      <c r="S194" s="418"/>
      <c r="T194" s="418"/>
      <c r="U194" s="418"/>
      <c r="V194" s="418"/>
      <c r="W194" s="81"/>
      <c r="X194" s="81"/>
      <c r="Y194" s="81"/>
      <c r="Z194" s="81"/>
    </row>
    <row r="195" spans="1:26" ht="13.5" customHeight="1">
      <c r="A195" s="819"/>
      <c r="B195" s="809"/>
      <c r="C195" s="811"/>
      <c r="D195" s="809"/>
      <c r="E195" s="810"/>
      <c r="F195" s="810"/>
      <c r="G195" s="810"/>
      <c r="H195" s="811"/>
      <c r="I195" s="801"/>
      <c r="J195" s="815"/>
      <c r="K195" s="757"/>
      <c r="L195" s="757"/>
      <c r="M195" s="757"/>
      <c r="N195" s="757"/>
      <c r="O195" s="757"/>
      <c r="P195" s="757"/>
      <c r="Q195" s="757"/>
      <c r="R195" s="757"/>
      <c r="S195" s="758"/>
      <c r="T195" s="81"/>
      <c r="U195" s="81"/>
      <c r="V195" s="81"/>
      <c r="W195" s="81"/>
      <c r="X195" s="81"/>
      <c r="Y195" s="81"/>
      <c r="Z195" s="81"/>
    </row>
    <row r="196" spans="1:26" ht="13.5" customHeight="1">
      <c r="A196" s="754"/>
      <c r="B196" s="763"/>
      <c r="C196" s="812"/>
      <c r="D196" s="763"/>
      <c r="E196" s="761"/>
      <c r="F196" s="761"/>
      <c r="G196" s="761"/>
      <c r="H196" s="812"/>
      <c r="I196" s="754"/>
      <c r="J196" s="816"/>
      <c r="K196" s="420"/>
      <c r="L196" s="815"/>
      <c r="M196" s="757"/>
      <c r="N196" s="757"/>
      <c r="O196" s="757"/>
      <c r="P196" s="757"/>
      <c r="Q196" s="757"/>
      <c r="R196" s="757"/>
      <c r="S196" s="758"/>
      <c r="T196" s="81"/>
      <c r="U196" s="81"/>
      <c r="V196" s="81"/>
      <c r="W196" s="81"/>
      <c r="X196" s="81"/>
      <c r="Y196" s="81"/>
      <c r="Z196" s="81"/>
    </row>
    <row r="197" spans="1:26" ht="12.75" customHeight="1">
      <c r="A197" s="755"/>
      <c r="B197" s="813"/>
      <c r="C197" s="814"/>
      <c r="D197" s="813"/>
      <c r="E197" s="772"/>
      <c r="F197" s="772"/>
      <c r="G197" s="772"/>
      <c r="H197" s="814"/>
      <c r="I197" s="755"/>
      <c r="J197" s="755"/>
      <c r="K197" s="421"/>
      <c r="L197" s="420"/>
      <c r="M197" s="420"/>
      <c r="N197" s="420"/>
      <c r="O197" s="420"/>
      <c r="P197" s="420"/>
      <c r="Q197" s="420"/>
      <c r="R197" s="420"/>
      <c r="S197" s="420"/>
      <c r="T197" s="81"/>
      <c r="U197" s="81"/>
      <c r="V197" s="81"/>
      <c r="W197" s="81"/>
      <c r="X197" s="81"/>
      <c r="Y197" s="81"/>
      <c r="Z197" s="81"/>
    </row>
    <row r="198" spans="1:26" ht="42" customHeight="1">
      <c r="A198" s="422"/>
      <c r="B198" s="807"/>
      <c r="C198" s="758"/>
      <c r="D198" s="808"/>
      <c r="E198" s="757"/>
      <c r="F198" s="757"/>
      <c r="G198" s="757"/>
      <c r="H198" s="758"/>
      <c r="I198" s="423"/>
      <c r="J198" s="424"/>
      <c r="K198" s="424"/>
      <c r="L198" s="424"/>
      <c r="M198" s="424"/>
      <c r="N198" s="424"/>
      <c r="O198" s="424"/>
      <c r="P198" s="424"/>
      <c r="Q198" s="424"/>
      <c r="R198" s="424"/>
      <c r="S198" s="424"/>
      <c r="T198" s="81"/>
      <c r="U198" s="81"/>
      <c r="V198" s="81"/>
      <c r="W198" s="81"/>
      <c r="X198" s="81"/>
      <c r="Y198" s="81"/>
      <c r="Z198" s="81"/>
    </row>
    <row r="199" spans="1:26" ht="18.75" customHeight="1">
      <c r="A199" s="425"/>
      <c r="B199" s="808"/>
      <c r="C199" s="758"/>
      <c r="D199" s="808"/>
      <c r="E199" s="757"/>
      <c r="F199" s="757"/>
      <c r="G199" s="757"/>
      <c r="H199" s="758"/>
      <c r="I199" s="423"/>
      <c r="J199" s="426"/>
      <c r="K199" s="424"/>
      <c r="L199" s="424"/>
      <c r="M199" s="424"/>
      <c r="N199" s="424"/>
      <c r="O199" s="424"/>
      <c r="P199" s="424"/>
      <c r="Q199" s="424"/>
      <c r="R199" s="424"/>
      <c r="S199" s="424"/>
      <c r="T199" s="81"/>
      <c r="U199" s="81"/>
      <c r="V199" s="81"/>
      <c r="W199" s="81"/>
      <c r="X199" s="81"/>
      <c r="Y199" s="81"/>
      <c r="Z199" s="81"/>
    </row>
    <row r="200" spans="1:26" ht="18.75" customHeight="1">
      <c r="A200" s="425"/>
      <c r="B200" s="808"/>
      <c r="C200" s="758"/>
      <c r="D200" s="808"/>
      <c r="E200" s="757"/>
      <c r="F200" s="757"/>
      <c r="G200" s="757"/>
      <c r="H200" s="758"/>
      <c r="I200" s="423"/>
      <c r="J200" s="426"/>
      <c r="K200" s="424"/>
      <c r="L200" s="424"/>
      <c r="M200" s="424"/>
      <c r="N200" s="424"/>
      <c r="O200" s="424"/>
      <c r="P200" s="424"/>
      <c r="Q200" s="424"/>
      <c r="R200" s="424"/>
      <c r="S200" s="424"/>
      <c r="T200" s="81"/>
      <c r="U200" s="81"/>
      <c r="V200" s="81"/>
      <c r="W200" s="81"/>
      <c r="X200" s="81"/>
      <c r="Y200" s="81"/>
      <c r="Z200" s="81"/>
    </row>
    <row r="201" spans="1:26" ht="12.75" customHeight="1">
      <c r="A201" s="427"/>
      <c r="B201" s="428"/>
      <c r="C201" s="429"/>
      <c r="D201" s="430"/>
      <c r="E201" s="431"/>
      <c r="F201" s="431"/>
      <c r="G201" s="431"/>
      <c r="H201" s="431"/>
      <c r="I201" s="432"/>
      <c r="J201" s="433"/>
      <c r="K201" s="431"/>
      <c r="L201" s="431"/>
      <c r="M201" s="433"/>
      <c r="N201" s="433"/>
      <c r="O201" s="433"/>
      <c r="P201" s="433"/>
      <c r="Q201" s="433"/>
      <c r="R201" s="433"/>
      <c r="S201" s="433"/>
      <c r="T201" s="433"/>
      <c r="U201" s="433"/>
      <c r="V201" s="433"/>
      <c r="W201" s="81"/>
      <c r="X201" s="81"/>
      <c r="Y201" s="81"/>
      <c r="Z201" s="81"/>
    </row>
    <row r="202" spans="1:26" ht="17.25" customHeight="1">
      <c r="A202" s="434"/>
      <c r="B202" s="434"/>
      <c r="C202" s="434"/>
      <c r="D202" s="434"/>
      <c r="E202" s="434"/>
      <c r="F202" s="434"/>
      <c r="G202" s="434"/>
      <c r="H202" s="434"/>
      <c r="I202" s="434"/>
      <c r="J202" s="419"/>
      <c r="K202" s="419"/>
      <c r="L202" s="419"/>
      <c r="M202" s="419"/>
      <c r="N202" s="418"/>
      <c r="O202" s="418"/>
      <c r="P202" s="418"/>
      <c r="Q202" s="418"/>
      <c r="R202" s="418"/>
      <c r="S202" s="418"/>
      <c r="T202" s="418"/>
      <c r="U202" s="418"/>
      <c r="V202" s="418"/>
      <c r="W202" s="81"/>
      <c r="X202" s="81"/>
      <c r="Y202" s="81"/>
      <c r="Z202" s="81"/>
    </row>
    <row r="203" spans="1:26" ht="17.25" customHeight="1">
      <c r="A203" s="419"/>
      <c r="B203" s="434"/>
      <c r="C203" s="434"/>
      <c r="D203" s="434"/>
      <c r="E203" s="434"/>
      <c r="F203" s="434"/>
      <c r="G203" s="434"/>
      <c r="H203" s="434"/>
      <c r="I203" s="434"/>
      <c r="J203" s="419"/>
      <c r="K203" s="419"/>
      <c r="L203" s="419"/>
      <c r="M203" s="419"/>
      <c r="N203" s="418"/>
      <c r="O203" s="418"/>
      <c r="P203" s="418"/>
      <c r="Q203" s="418"/>
      <c r="R203" s="418"/>
      <c r="S203" s="418"/>
      <c r="T203" s="418"/>
      <c r="U203" s="418"/>
      <c r="V203" s="418"/>
      <c r="W203" s="81"/>
      <c r="X203" s="81"/>
      <c r="Y203" s="81"/>
      <c r="Z203" s="81"/>
    </row>
    <row r="204" spans="1:26" ht="17.25" customHeight="1">
      <c r="A204" s="805"/>
      <c r="B204" s="757"/>
      <c r="C204" s="757"/>
      <c r="D204" s="757"/>
      <c r="E204" s="757"/>
      <c r="F204" s="757"/>
      <c r="G204" s="757"/>
      <c r="H204" s="757"/>
      <c r="I204" s="757"/>
      <c r="J204" s="758"/>
      <c r="K204" s="295"/>
      <c r="L204" s="435"/>
      <c r="M204" s="435"/>
      <c r="N204" s="435"/>
      <c r="O204" s="435"/>
      <c r="P204" s="436"/>
      <c r="Q204" s="435"/>
      <c r="R204" s="435"/>
      <c r="S204" s="435"/>
      <c r="T204" s="418"/>
      <c r="U204" s="418"/>
      <c r="V204" s="418"/>
      <c r="W204" s="81"/>
      <c r="X204" s="81"/>
      <c r="Y204" s="81"/>
      <c r="Z204" s="81"/>
    </row>
    <row r="205" spans="1:26" ht="17.25" customHeight="1">
      <c r="A205" s="804"/>
      <c r="B205" s="757"/>
      <c r="C205" s="757"/>
      <c r="D205" s="757"/>
      <c r="E205" s="757"/>
      <c r="F205" s="757"/>
      <c r="G205" s="757"/>
      <c r="H205" s="757"/>
      <c r="I205" s="757"/>
      <c r="J205" s="758"/>
      <c r="K205" s="437"/>
      <c r="L205" s="438"/>
      <c r="M205" s="438"/>
      <c r="N205" s="438"/>
      <c r="O205" s="438"/>
      <c r="P205" s="438"/>
      <c r="Q205" s="438"/>
      <c r="R205" s="438"/>
      <c r="S205" s="438"/>
      <c r="T205" s="418"/>
      <c r="U205" s="418"/>
      <c r="V205" s="418"/>
      <c r="W205" s="81"/>
      <c r="X205" s="81"/>
      <c r="Y205" s="81"/>
      <c r="Z205" s="81"/>
    </row>
    <row r="206" spans="1:26" ht="17.25" customHeight="1">
      <c r="A206" s="804"/>
      <c r="B206" s="757"/>
      <c r="C206" s="757"/>
      <c r="D206" s="757"/>
      <c r="E206" s="757"/>
      <c r="F206" s="757"/>
      <c r="G206" s="757"/>
      <c r="H206" s="757"/>
      <c r="I206" s="757"/>
      <c r="J206" s="758"/>
      <c r="K206" s="437"/>
      <c r="L206" s="439"/>
      <c r="M206" s="439"/>
      <c r="N206" s="439"/>
      <c r="O206" s="439"/>
      <c r="P206" s="439"/>
      <c r="Q206" s="439"/>
      <c r="R206" s="439"/>
      <c r="S206" s="439"/>
      <c r="T206" s="418"/>
      <c r="U206" s="418"/>
      <c r="V206" s="418"/>
      <c r="W206" s="81"/>
      <c r="X206" s="81"/>
      <c r="Y206" s="81"/>
      <c r="Z206" s="81"/>
    </row>
    <row r="207" spans="1:26" ht="17.25" customHeight="1">
      <c r="A207" s="804"/>
      <c r="B207" s="757"/>
      <c r="C207" s="757"/>
      <c r="D207" s="757"/>
      <c r="E207" s="757"/>
      <c r="F207" s="757"/>
      <c r="G207" s="757"/>
      <c r="H207" s="757"/>
      <c r="I207" s="757"/>
      <c r="J207" s="758"/>
      <c r="K207" s="437"/>
      <c r="L207" s="439"/>
      <c r="M207" s="439"/>
      <c r="N207" s="439"/>
      <c r="O207" s="439"/>
      <c r="P207" s="439"/>
      <c r="Q207" s="439"/>
      <c r="R207" s="439"/>
      <c r="S207" s="439"/>
      <c r="T207" s="418"/>
      <c r="U207" s="418"/>
      <c r="V207" s="418"/>
      <c r="W207" s="81"/>
      <c r="X207" s="81"/>
      <c r="Y207" s="81"/>
      <c r="Z207" s="81"/>
    </row>
    <row r="208" spans="1:26" ht="17.25" customHeight="1">
      <c r="A208" s="804"/>
      <c r="B208" s="757"/>
      <c r="C208" s="757"/>
      <c r="D208" s="757"/>
      <c r="E208" s="757"/>
      <c r="F208" s="757"/>
      <c r="G208" s="757"/>
      <c r="H208" s="757"/>
      <c r="I208" s="757"/>
      <c r="J208" s="758"/>
      <c r="K208" s="437"/>
      <c r="L208" s="439"/>
      <c r="M208" s="439"/>
      <c r="N208" s="439"/>
      <c r="O208" s="439"/>
      <c r="P208" s="439"/>
      <c r="Q208" s="439"/>
      <c r="R208" s="439"/>
      <c r="S208" s="439"/>
      <c r="T208" s="418"/>
      <c r="U208" s="418"/>
      <c r="V208" s="418"/>
      <c r="W208" s="81"/>
      <c r="X208" s="81"/>
      <c r="Y208" s="81"/>
      <c r="Z208" s="81"/>
    </row>
    <row r="209" spans="1:26" ht="17.25" customHeight="1">
      <c r="A209" s="804"/>
      <c r="B209" s="757"/>
      <c r="C209" s="757"/>
      <c r="D209" s="757"/>
      <c r="E209" s="757"/>
      <c r="F209" s="757"/>
      <c r="G209" s="757"/>
      <c r="H209" s="757"/>
      <c r="I209" s="757"/>
      <c r="J209" s="758"/>
      <c r="K209" s="437"/>
      <c r="L209" s="439"/>
      <c r="M209" s="439"/>
      <c r="N209" s="439"/>
      <c r="O209" s="439"/>
      <c r="P209" s="439"/>
      <c r="Q209" s="439"/>
      <c r="R209" s="439"/>
      <c r="S209" s="439"/>
      <c r="T209" s="418"/>
      <c r="U209" s="418"/>
      <c r="V209" s="418"/>
      <c r="W209" s="81"/>
      <c r="X209" s="81"/>
      <c r="Y209" s="81"/>
      <c r="Z209" s="81"/>
    </row>
    <row r="210" spans="1:26" ht="17.25" customHeight="1">
      <c r="A210" s="804"/>
      <c r="B210" s="757"/>
      <c r="C210" s="757"/>
      <c r="D210" s="757"/>
      <c r="E210" s="757"/>
      <c r="F210" s="757"/>
      <c r="G210" s="757"/>
      <c r="H210" s="757"/>
      <c r="I210" s="757"/>
      <c r="J210" s="758"/>
      <c r="K210" s="437"/>
      <c r="L210" s="439"/>
      <c r="M210" s="439"/>
      <c r="N210" s="439"/>
      <c r="O210" s="439"/>
      <c r="P210" s="439"/>
      <c r="Q210" s="439"/>
      <c r="R210" s="439"/>
      <c r="S210" s="439"/>
      <c r="T210" s="418"/>
      <c r="U210" s="418"/>
      <c r="V210" s="418"/>
      <c r="W210" s="81"/>
      <c r="X210" s="81"/>
      <c r="Y210" s="81"/>
      <c r="Z210" s="81"/>
    </row>
    <row r="211" spans="1:26" ht="17.25" customHeight="1">
      <c r="A211" s="804"/>
      <c r="B211" s="757"/>
      <c r="C211" s="757"/>
      <c r="D211" s="757"/>
      <c r="E211" s="757"/>
      <c r="F211" s="757"/>
      <c r="G211" s="757"/>
      <c r="H211" s="757"/>
      <c r="I211" s="757"/>
      <c r="J211" s="758"/>
      <c r="K211" s="437"/>
      <c r="L211" s="439"/>
      <c r="M211" s="439"/>
      <c r="N211" s="439"/>
      <c r="O211" s="439"/>
      <c r="P211" s="439"/>
      <c r="Q211" s="439"/>
      <c r="R211" s="439"/>
      <c r="S211" s="439"/>
      <c r="T211" s="418"/>
      <c r="U211" s="418"/>
      <c r="V211" s="418"/>
      <c r="W211" s="81"/>
      <c r="X211" s="81"/>
      <c r="Y211" s="81"/>
      <c r="Z211" s="81"/>
    </row>
    <row r="212" spans="1:26" ht="17.25" customHeight="1">
      <c r="A212" s="804"/>
      <c r="B212" s="757"/>
      <c r="C212" s="757"/>
      <c r="D212" s="757"/>
      <c r="E212" s="757"/>
      <c r="F212" s="757"/>
      <c r="G212" s="757"/>
      <c r="H212" s="757"/>
      <c r="I212" s="757"/>
      <c r="J212" s="758"/>
      <c r="K212" s="437"/>
      <c r="L212" s="439"/>
      <c r="M212" s="439"/>
      <c r="N212" s="439"/>
      <c r="O212" s="439"/>
      <c r="P212" s="439"/>
      <c r="Q212" s="439"/>
      <c r="R212" s="439"/>
      <c r="S212" s="439"/>
      <c r="T212" s="418"/>
      <c r="U212" s="418"/>
      <c r="V212" s="418"/>
      <c r="W212" s="81"/>
      <c r="X212" s="81"/>
      <c r="Y212" s="81"/>
      <c r="Z212" s="81"/>
    </row>
    <row r="213" spans="1:26" ht="12.75" customHeight="1">
      <c r="A213" s="427"/>
      <c r="B213" s="428"/>
      <c r="C213" s="429"/>
      <c r="D213" s="430"/>
      <c r="E213" s="431"/>
      <c r="F213" s="431"/>
      <c r="G213" s="431"/>
      <c r="H213" s="431"/>
      <c r="I213" s="432"/>
      <c r="J213" s="433"/>
      <c r="K213" s="431"/>
      <c r="L213" s="431"/>
      <c r="M213" s="433"/>
      <c r="N213" s="433"/>
      <c r="O213" s="433"/>
      <c r="P213" s="433"/>
      <c r="Q213" s="433"/>
      <c r="R213" s="433"/>
      <c r="S213" s="433"/>
      <c r="T213" s="433"/>
      <c r="U213" s="433"/>
      <c r="V213" s="433"/>
      <c r="W213" s="81"/>
      <c r="X213" s="81"/>
      <c r="Y213" s="81"/>
      <c r="Z213" s="81"/>
    </row>
    <row r="214" spans="1:26" ht="18.75" customHeight="1">
      <c r="A214" s="806"/>
      <c r="B214" s="761"/>
      <c r="C214" s="761"/>
      <c r="D214" s="761"/>
      <c r="E214" s="761"/>
      <c r="F214" s="761"/>
      <c r="G214" s="761"/>
      <c r="H214" s="761"/>
      <c r="I214" s="761"/>
      <c r="J214" s="761"/>
      <c r="K214" s="761"/>
      <c r="L214" s="761"/>
      <c r="M214" s="761"/>
      <c r="N214" s="761"/>
      <c r="O214" s="761"/>
      <c r="P214" s="761"/>
      <c r="Q214" s="761"/>
      <c r="R214" s="761"/>
      <c r="S214" s="761"/>
      <c r="T214" s="761"/>
      <c r="U214" s="761"/>
      <c r="V214" s="440"/>
      <c r="W214" s="81"/>
      <c r="X214" s="81"/>
      <c r="Y214" s="81"/>
      <c r="Z214" s="81"/>
    </row>
    <row r="215" spans="1:26" ht="18.75" customHeight="1">
      <c r="A215" s="806"/>
      <c r="B215" s="761"/>
      <c r="C215" s="761"/>
      <c r="D215" s="761"/>
      <c r="E215" s="761"/>
      <c r="F215" s="761"/>
      <c r="G215" s="761"/>
      <c r="H215" s="761"/>
      <c r="I215" s="761"/>
      <c r="J215" s="761"/>
      <c r="K215" s="761"/>
      <c r="L215" s="761"/>
      <c r="M215" s="761"/>
      <c r="N215" s="761"/>
      <c r="O215" s="761"/>
      <c r="P215" s="761"/>
      <c r="Q215" s="761"/>
      <c r="R215" s="761"/>
      <c r="S215" s="761"/>
      <c r="T215" s="761"/>
      <c r="U215" s="761"/>
      <c r="V215" s="440"/>
      <c r="W215" s="81"/>
      <c r="X215" s="81"/>
      <c r="Y215" s="81"/>
      <c r="Z215" s="81"/>
    </row>
    <row r="216" spans="1:26" ht="12.75" customHeight="1">
      <c r="A216" s="427"/>
      <c r="B216" s="428"/>
      <c r="C216" s="429"/>
      <c r="D216" s="430"/>
      <c r="E216" s="431"/>
      <c r="F216" s="431"/>
      <c r="G216" s="431"/>
      <c r="H216" s="431"/>
      <c r="I216" s="432"/>
      <c r="J216" s="433"/>
      <c r="K216" s="431"/>
      <c r="L216" s="431"/>
      <c r="M216" s="433"/>
      <c r="N216" s="433"/>
      <c r="O216" s="433"/>
      <c r="P216" s="433"/>
      <c r="Q216" s="433"/>
      <c r="R216" s="433"/>
      <c r="S216" s="433"/>
      <c r="T216" s="433"/>
      <c r="U216" s="433"/>
      <c r="V216" s="433"/>
      <c r="W216" s="81"/>
      <c r="X216" s="81"/>
      <c r="Y216" s="81"/>
      <c r="Z216" s="81"/>
    </row>
    <row r="217" spans="1:26" ht="18.75" customHeight="1">
      <c r="A217" s="441"/>
      <c r="B217" s="1"/>
      <c r="C217" s="1"/>
      <c r="D217" s="1"/>
      <c r="E217" s="1"/>
      <c r="F217" s="1"/>
      <c r="G217" s="1"/>
      <c r="H217" s="1"/>
      <c r="I217" s="1"/>
      <c r="J217" s="1"/>
      <c r="K217" s="803"/>
      <c r="L217" s="761"/>
      <c r="M217" s="761"/>
      <c r="N217" s="761"/>
      <c r="O217" s="761"/>
      <c r="P217" s="761"/>
      <c r="Q217" s="761"/>
      <c r="R217" s="761"/>
      <c r="S217" s="81"/>
      <c r="T217" s="81"/>
      <c r="U217" s="81"/>
      <c r="V217" s="81"/>
      <c r="W217" s="81"/>
      <c r="X217" s="81"/>
      <c r="Y217" s="81"/>
      <c r="Z217" s="81"/>
    </row>
    <row r="218" spans="1:26" ht="18.75" customHeight="1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803"/>
      <c r="L218" s="761"/>
      <c r="M218" s="761"/>
      <c r="N218" s="761"/>
      <c r="O218" s="761"/>
      <c r="P218" s="761"/>
      <c r="Q218" s="761"/>
      <c r="R218" s="761"/>
      <c r="S218" s="81"/>
      <c r="T218" s="81"/>
      <c r="U218" s="81"/>
      <c r="V218" s="81"/>
      <c r="W218" s="81"/>
      <c r="X218" s="81"/>
      <c r="Y218" s="81"/>
      <c r="Z218" s="8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81"/>
      <c r="T219" s="81"/>
      <c r="U219" s="81"/>
      <c r="V219" s="81"/>
      <c r="W219" s="81"/>
      <c r="X219" s="81"/>
      <c r="Y219" s="81"/>
      <c r="Z219" s="81"/>
    </row>
    <row r="220" spans="1:26" ht="18.75" customHeight="1">
      <c r="A220" s="5"/>
      <c r="B220" s="442"/>
      <c r="C220" s="443"/>
      <c r="D220" s="443"/>
      <c r="E220" s="443"/>
      <c r="F220" s="443"/>
      <c r="G220" s="443"/>
      <c r="H220" s="443"/>
      <c r="I220" s="443"/>
      <c r="J220" s="1"/>
      <c r="K220" s="803"/>
      <c r="L220" s="761"/>
      <c r="M220" s="761"/>
      <c r="N220" s="761"/>
      <c r="O220" s="761"/>
      <c r="P220" s="761"/>
      <c r="Q220" s="761"/>
      <c r="R220" s="761"/>
      <c r="S220" s="81"/>
      <c r="T220" s="81"/>
      <c r="U220" s="81"/>
      <c r="V220" s="81"/>
      <c r="W220" s="81"/>
      <c r="X220" s="81"/>
      <c r="Y220" s="81"/>
      <c r="Z220" s="81"/>
    </row>
    <row r="221" spans="1:26" ht="12.75" customHeight="1">
      <c r="A221" s="74"/>
      <c r="B221" s="81"/>
      <c r="C221" s="74"/>
      <c r="D221" s="74"/>
      <c r="E221" s="74"/>
      <c r="F221" s="74"/>
      <c r="G221" s="74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</row>
    <row r="222" spans="1:26" ht="12.75" customHeight="1">
      <c r="A222" s="74"/>
      <c r="B222" s="81"/>
      <c r="C222" s="74"/>
      <c r="D222" s="74"/>
      <c r="E222" s="74"/>
      <c r="F222" s="74"/>
      <c r="G222" s="74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</row>
    <row r="223" spans="1:26" ht="12.75" customHeight="1">
      <c r="A223" s="74"/>
      <c r="B223" s="81"/>
      <c r="C223" s="74"/>
      <c r="D223" s="74"/>
      <c r="E223" s="74"/>
      <c r="F223" s="74"/>
      <c r="G223" s="74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</row>
    <row r="224" spans="1:26" ht="12.75" customHeight="1">
      <c r="A224" s="74"/>
      <c r="B224" s="81"/>
      <c r="C224" s="74"/>
      <c r="D224" s="74"/>
      <c r="E224" s="74"/>
      <c r="F224" s="74"/>
      <c r="G224" s="74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</row>
    <row r="225" spans="1:26" ht="12.75" customHeight="1">
      <c r="A225" s="74"/>
      <c r="B225" s="81"/>
      <c r="C225" s="74"/>
      <c r="D225" s="74"/>
      <c r="E225" s="74"/>
      <c r="F225" s="74"/>
      <c r="G225" s="74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</row>
    <row r="226" spans="1:26" ht="12.75" customHeight="1">
      <c r="A226" s="74"/>
      <c r="B226" s="81"/>
      <c r="C226" s="74"/>
      <c r="D226" s="74"/>
      <c r="E226" s="74"/>
      <c r="F226" s="74"/>
      <c r="G226" s="74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</row>
    <row r="227" spans="1:26" ht="12.75" customHeight="1">
      <c r="A227" s="74"/>
      <c r="B227" s="81"/>
      <c r="C227" s="74"/>
      <c r="D227" s="74"/>
      <c r="E227" s="74"/>
      <c r="F227" s="74"/>
      <c r="G227" s="74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</row>
    <row r="228" spans="1:26" ht="12.75" customHeight="1">
      <c r="A228" s="74"/>
      <c r="B228" s="81"/>
      <c r="C228" s="74"/>
      <c r="D228" s="74"/>
      <c r="E228" s="74"/>
      <c r="F228" s="74"/>
      <c r="G228" s="74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</row>
    <row r="229" spans="1:26" ht="12.75" customHeight="1">
      <c r="A229" s="74"/>
      <c r="B229" s="81"/>
      <c r="C229" s="74"/>
      <c r="D229" s="74"/>
      <c r="E229" s="74"/>
      <c r="F229" s="74"/>
      <c r="G229" s="74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</row>
    <row r="230" spans="1:26" ht="12.75" customHeight="1">
      <c r="A230" s="74"/>
      <c r="B230" s="81"/>
      <c r="C230" s="74"/>
      <c r="D230" s="74"/>
      <c r="E230" s="74"/>
      <c r="F230" s="74"/>
      <c r="G230" s="74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</row>
    <row r="231" spans="1:26" ht="12.75" customHeight="1">
      <c r="A231" s="74"/>
      <c r="B231" s="81"/>
      <c r="C231" s="74"/>
      <c r="D231" s="74"/>
      <c r="E231" s="74"/>
      <c r="F231" s="74"/>
      <c r="G231" s="74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</row>
    <row r="232" spans="1:26" ht="12.75" customHeight="1">
      <c r="A232" s="74"/>
      <c r="B232" s="81"/>
      <c r="C232" s="74"/>
      <c r="D232" s="74"/>
      <c r="E232" s="74"/>
      <c r="F232" s="74"/>
      <c r="G232" s="74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</row>
    <row r="233" spans="1:26" ht="12.75" customHeight="1">
      <c r="A233" s="74"/>
      <c r="B233" s="81"/>
      <c r="C233" s="74"/>
      <c r="D233" s="74"/>
      <c r="E233" s="74"/>
      <c r="F233" s="74"/>
      <c r="G233" s="74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</row>
    <row r="234" spans="1:26" ht="12.75" customHeight="1">
      <c r="A234" s="74"/>
      <c r="B234" s="81"/>
      <c r="C234" s="74"/>
      <c r="D234" s="74"/>
      <c r="E234" s="74"/>
      <c r="F234" s="74"/>
      <c r="G234" s="74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</row>
    <row r="235" spans="1:26" ht="12.75" customHeight="1">
      <c r="A235" s="74"/>
      <c r="B235" s="81"/>
      <c r="C235" s="74"/>
      <c r="D235" s="74"/>
      <c r="E235" s="74"/>
      <c r="F235" s="74"/>
      <c r="G235" s="74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</row>
    <row r="236" spans="1:26" ht="12.75" customHeight="1">
      <c r="A236" s="74"/>
      <c r="B236" s="81"/>
      <c r="C236" s="74"/>
      <c r="D236" s="74"/>
      <c r="E236" s="74"/>
      <c r="F236" s="74"/>
      <c r="G236" s="74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</row>
    <row r="237" spans="1:26" ht="12.75" customHeight="1">
      <c r="A237" s="74"/>
      <c r="B237" s="81"/>
      <c r="C237" s="74"/>
      <c r="D237" s="74"/>
      <c r="E237" s="74"/>
      <c r="F237" s="74"/>
      <c r="G237" s="74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</row>
    <row r="238" spans="1:26" ht="12.75" customHeight="1">
      <c r="A238" s="74"/>
      <c r="B238" s="81"/>
      <c r="C238" s="74"/>
      <c r="D238" s="74"/>
      <c r="E238" s="74"/>
      <c r="F238" s="74"/>
      <c r="G238" s="74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</row>
    <row r="239" spans="1:26" ht="12.75" customHeight="1">
      <c r="A239" s="74"/>
      <c r="B239" s="81"/>
      <c r="C239" s="74"/>
      <c r="D239" s="74"/>
      <c r="E239" s="74"/>
      <c r="F239" s="74"/>
      <c r="G239" s="74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</row>
    <row r="240" spans="1:26" ht="12.75" customHeight="1">
      <c r="A240" s="74"/>
      <c r="B240" s="81"/>
      <c r="C240" s="74"/>
      <c r="D240" s="74"/>
      <c r="E240" s="74"/>
      <c r="F240" s="74"/>
      <c r="G240" s="74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</row>
    <row r="241" spans="1:26" ht="12.75" customHeight="1">
      <c r="A241" s="74"/>
      <c r="B241" s="81"/>
      <c r="C241" s="74"/>
      <c r="D241" s="74"/>
      <c r="E241" s="74"/>
      <c r="F241" s="74"/>
      <c r="G241" s="74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</row>
    <row r="242" spans="1:26" ht="12.75" customHeight="1">
      <c r="A242" s="74"/>
      <c r="B242" s="81"/>
      <c r="C242" s="74"/>
      <c r="D242" s="74"/>
      <c r="E242" s="74"/>
      <c r="F242" s="74"/>
      <c r="G242" s="74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</row>
    <row r="243" spans="1:26" ht="12.75" customHeight="1">
      <c r="A243" s="74"/>
      <c r="B243" s="81"/>
      <c r="C243" s="74"/>
      <c r="D243" s="74"/>
      <c r="E243" s="74"/>
      <c r="F243" s="74"/>
      <c r="G243" s="74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</row>
    <row r="244" spans="1:26" ht="12.75" customHeight="1">
      <c r="A244" s="74"/>
      <c r="B244" s="81"/>
      <c r="C244" s="74"/>
      <c r="D244" s="74"/>
      <c r="E244" s="74"/>
      <c r="F244" s="74"/>
      <c r="G244" s="74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</row>
    <row r="245" spans="1:26" ht="12.75" customHeight="1">
      <c r="A245" s="74"/>
      <c r="B245" s="81"/>
      <c r="C245" s="74"/>
      <c r="D245" s="74"/>
      <c r="E245" s="74"/>
      <c r="F245" s="74"/>
      <c r="G245" s="74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</row>
    <row r="246" spans="1:26" ht="12.75" customHeight="1">
      <c r="A246" s="74"/>
      <c r="B246" s="81"/>
      <c r="C246" s="74"/>
      <c r="D246" s="74"/>
      <c r="E246" s="74"/>
      <c r="F246" s="74"/>
      <c r="G246" s="74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</row>
    <row r="247" spans="1:26" ht="12.75" customHeight="1">
      <c r="A247" s="74"/>
      <c r="B247" s="81"/>
      <c r="C247" s="74"/>
      <c r="D247" s="74"/>
      <c r="E247" s="74"/>
      <c r="F247" s="74"/>
      <c r="G247" s="74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</row>
    <row r="248" spans="1:26" ht="12.75" customHeight="1">
      <c r="A248" s="74"/>
      <c r="B248" s="81"/>
      <c r="C248" s="74"/>
      <c r="D248" s="74"/>
      <c r="E248" s="74"/>
      <c r="F248" s="74"/>
      <c r="G248" s="74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</row>
    <row r="249" spans="1:26" ht="12.75" customHeight="1">
      <c r="A249" s="74"/>
      <c r="B249" s="81"/>
      <c r="C249" s="74"/>
      <c r="D249" s="74"/>
      <c r="E249" s="74"/>
      <c r="F249" s="74"/>
      <c r="G249" s="74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</row>
    <row r="250" spans="1:26" ht="12.75" customHeight="1">
      <c r="A250" s="74"/>
      <c r="B250" s="81"/>
      <c r="C250" s="74"/>
      <c r="D250" s="74"/>
      <c r="E250" s="74"/>
      <c r="F250" s="74"/>
      <c r="G250" s="74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</row>
    <row r="251" spans="1:26" ht="12.75" customHeight="1">
      <c r="A251" s="74"/>
      <c r="B251" s="81"/>
      <c r="C251" s="74"/>
      <c r="D251" s="74"/>
      <c r="E251" s="74"/>
      <c r="F251" s="74"/>
      <c r="G251" s="74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</row>
    <row r="252" spans="1:26" ht="12.75" customHeight="1">
      <c r="A252" s="74"/>
      <c r="B252" s="81"/>
      <c r="C252" s="74"/>
      <c r="D252" s="74"/>
      <c r="E252" s="74"/>
      <c r="F252" s="74"/>
      <c r="G252" s="74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</row>
    <row r="253" spans="1:26" ht="12.75" customHeight="1">
      <c r="A253" s="74"/>
      <c r="B253" s="81"/>
      <c r="C253" s="74"/>
      <c r="D253" s="74"/>
      <c r="E253" s="74"/>
      <c r="F253" s="74"/>
      <c r="G253" s="74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</row>
    <row r="254" spans="1:26" ht="12.75" customHeight="1">
      <c r="A254" s="74"/>
      <c r="B254" s="81"/>
      <c r="C254" s="74"/>
      <c r="D254" s="74"/>
      <c r="E254" s="74"/>
      <c r="F254" s="74"/>
      <c r="G254" s="74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</row>
    <row r="255" spans="1:26" ht="12.75" customHeight="1">
      <c r="A255" s="74"/>
      <c r="B255" s="81"/>
      <c r="C255" s="74"/>
      <c r="D255" s="74"/>
      <c r="E255" s="74"/>
      <c r="F255" s="74"/>
      <c r="G255" s="74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</row>
    <row r="256" spans="1:26" ht="12.75" customHeight="1">
      <c r="A256" s="74"/>
      <c r="B256" s="81"/>
      <c r="C256" s="74"/>
      <c r="D256" s="74"/>
      <c r="E256" s="74"/>
      <c r="F256" s="74"/>
      <c r="G256" s="74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</row>
    <row r="257" spans="1:26" ht="12.75" customHeight="1">
      <c r="A257" s="74"/>
      <c r="B257" s="81"/>
      <c r="C257" s="74"/>
      <c r="D257" s="74"/>
      <c r="E257" s="74"/>
      <c r="F257" s="74"/>
      <c r="G257" s="74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</row>
    <row r="258" spans="1:26" ht="12.75" customHeight="1">
      <c r="A258" s="74"/>
      <c r="B258" s="81"/>
      <c r="C258" s="74"/>
      <c r="D258" s="74"/>
      <c r="E258" s="74"/>
      <c r="F258" s="74"/>
      <c r="G258" s="74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</row>
    <row r="259" spans="1:26" ht="12.75" customHeight="1">
      <c r="A259" s="74"/>
      <c r="B259" s="81"/>
      <c r="C259" s="74"/>
      <c r="D259" s="74"/>
      <c r="E259" s="74"/>
      <c r="F259" s="74"/>
      <c r="G259" s="74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</row>
    <row r="260" spans="1:26" ht="12.75" customHeight="1">
      <c r="A260" s="74"/>
      <c r="B260" s="81"/>
      <c r="C260" s="74"/>
      <c r="D260" s="74"/>
      <c r="E260" s="74"/>
      <c r="F260" s="74"/>
      <c r="G260" s="74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</row>
    <row r="261" spans="1:26" ht="12.75" customHeight="1">
      <c r="A261" s="74"/>
      <c r="B261" s="81"/>
      <c r="C261" s="74"/>
      <c r="D261" s="74"/>
      <c r="E261" s="74"/>
      <c r="F261" s="74"/>
      <c r="G261" s="74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</row>
    <row r="262" spans="1:26" ht="12.75" customHeight="1">
      <c r="A262" s="74"/>
      <c r="B262" s="81"/>
      <c r="C262" s="74"/>
      <c r="D262" s="74"/>
      <c r="E262" s="74"/>
      <c r="F262" s="74"/>
      <c r="G262" s="74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</row>
    <row r="263" spans="1:26" ht="12.75" customHeight="1">
      <c r="A263" s="74"/>
      <c r="B263" s="81"/>
      <c r="C263" s="74"/>
      <c r="D263" s="74"/>
      <c r="E263" s="74"/>
      <c r="F263" s="74"/>
      <c r="G263" s="74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</row>
    <row r="264" spans="1:26" ht="12.75" customHeight="1">
      <c r="A264" s="74"/>
      <c r="B264" s="81"/>
      <c r="C264" s="74"/>
      <c r="D264" s="74"/>
      <c r="E264" s="74"/>
      <c r="F264" s="74"/>
      <c r="G264" s="74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</row>
    <row r="265" spans="1:26" ht="12.75" customHeight="1">
      <c r="A265" s="74"/>
      <c r="B265" s="81"/>
      <c r="C265" s="74"/>
      <c r="D265" s="74"/>
      <c r="E265" s="74"/>
      <c r="F265" s="74"/>
      <c r="G265" s="74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</row>
    <row r="266" spans="1:26" ht="12.75" customHeight="1">
      <c r="A266" s="74"/>
      <c r="B266" s="81"/>
      <c r="C266" s="74"/>
      <c r="D266" s="74"/>
      <c r="E266" s="74"/>
      <c r="F266" s="74"/>
      <c r="G266" s="74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</row>
    <row r="267" spans="1:26" ht="12.75" customHeight="1">
      <c r="A267" s="74"/>
      <c r="B267" s="81"/>
      <c r="C267" s="74"/>
      <c r="D267" s="74"/>
      <c r="E267" s="74"/>
      <c r="F267" s="74"/>
      <c r="G267" s="74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</row>
    <row r="268" spans="1:26" ht="12.75" customHeight="1">
      <c r="A268" s="74"/>
      <c r="B268" s="81"/>
      <c r="C268" s="74"/>
      <c r="D268" s="74"/>
      <c r="E268" s="74"/>
      <c r="F268" s="74"/>
      <c r="G268" s="74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</row>
    <row r="269" spans="1:26" ht="12.75" customHeight="1">
      <c r="A269" s="74"/>
      <c r="B269" s="81"/>
      <c r="C269" s="74"/>
      <c r="D269" s="74"/>
      <c r="E269" s="74"/>
      <c r="F269" s="74"/>
      <c r="G269" s="74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</row>
    <row r="270" spans="1:26" ht="12.75" customHeight="1">
      <c r="A270" s="74"/>
      <c r="B270" s="81"/>
      <c r="C270" s="74"/>
      <c r="D270" s="74"/>
      <c r="E270" s="74"/>
      <c r="F270" s="74"/>
      <c r="G270" s="74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</row>
    <row r="271" spans="1:26" ht="12.75" customHeight="1">
      <c r="A271" s="74"/>
      <c r="B271" s="81"/>
      <c r="C271" s="74"/>
      <c r="D271" s="74"/>
      <c r="E271" s="74"/>
      <c r="F271" s="74"/>
      <c r="G271" s="74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</row>
    <row r="272" spans="1:26" ht="12.75" customHeight="1">
      <c r="A272" s="74"/>
      <c r="B272" s="81"/>
      <c r="C272" s="74"/>
      <c r="D272" s="74"/>
      <c r="E272" s="74"/>
      <c r="F272" s="74"/>
      <c r="G272" s="74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</row>
    <row r="273" spans="1:26" ht="12.75" customHeight="1">
      <c r="A273" s="74"/>
      <c r="B273" s="81"/>
      <c r="C273" s="74"/>
      <c r="D273" s="74"/>
      <c r="E273" s="74"/>
      <c r="F273" s="74"/>
      <c r="G273" s="74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</row>
    <row r="274" spans="1:26" ht="12.75" customHeight="1">
      <c r="A274" s="74"/>
      <c r="B274" s="81"/>
      <c r="C274" s="74"/>
      <c r="D274" s="74"/>
      <c r="E274" s="74"/>
      <c r="F274" s="74"/>
      <c r="G274" s="74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</row>
    <row r="275" spans="1:26" ht="12.75" customHeight="1">
      <c r="A275" s="74"/>
      <c r="B275" s="81"/>
      <c r="C275" s="74"/>
      <c r="D275" s="74"/>
      <c r="E275" s="74"/>
      <c r="F275" s="74"/>
      <c r="G275" s="74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</row>
    <row r="276" spans="1:26" ht="12.75" customHeight="1">
      <c r="A276" s="74"/>
      <c r="B276" s="81"/>
      <c r="C276" s="74"/>
      <c r="D276" s="74"/>
      <c r="E276" s="74"/>
      <c r="F276" s="74"/>
      <c r="G276" s="74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</row>
    <row r="277" spans="1:26" ht="12.75" customHeight="1">
      <c r="A277" s="74"/>
      <c r="B277" s="81"/>
      <c r="C277" s="74"/>
      <c r="D277" s="74"/>
      <c r="E277" s="74"/>
      <c r="F277" s="74"/>
      <c r="G277" s="74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</row>
    <row r="278" spans="1:26" ht="12.75" customHeight="1">
      <c r="A278" s="74"/>
      <c r="B278" s="81"/>
      <c r="C278" s="74"/>
      <c r="D278" s="74"/>
      <c r="E278" s="74"/>
      <c r="F278" s="74"/>
      <c r="G278" s="74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</row>
    <row r="279" spans="1:26" ht="12.75" customHeight="1">
      <c r="A279" s="74"/>
      <c r="B279" s="81"/>
      <c r="C279" s="74"/>
      <c r="D279" s="74"/>
      <c r="E279" s="74"/>
      <c r="F279" s="74"/>
      <c r="G279" s="74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</row>
    <row r="280" spans="1:26" ht="12.75" customHeight="1">
      <c r="A280" s="74"/>
      <c r="B280" s="81"/>
      <c r="C280" s="74"/>
      <c r="D280" s="74"/>
      <c r="E280" s="74"/>
      <c r="F280" s="74"/>
      <c r="G280" s="74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</row>
    <row r="281" spans="1:26" ht="12.75" customHeight="1">
      <c r="A281" s="74"/>
      <c r="B281" s="81"/>
      <c r="C281" s="74"/>
      <c r="D281" s="74"/>
      <c r="E281" s="74"/>
      <c r="F281" s="74"/>
      <c r="G281" s="74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</row>
    <row r="282" spans="1:26" ht="12.75" customHeight="1">
      <c r="A282" s="74"/>
      <c r="B282" s="81"/>
      <c r="C282" s="74"/>
      <c r="D282" s="74"/>
      <c r="E282" s="74"/>
      <c r="F282" s="74"/>
      <c r="G282" s="74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</row>
    <row r="283" spans="1:26" ht="12.75" customHeight="1">
      <c r="A283" s="74"/>
      <c r="B283" s="81"/>
      <c r="C283" s="74"/>
      <c r="D283" s="74"/>
      <c r="E283" s="74"/>
      <c r="F283" s="74"/>
      <c r="G283" s="74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</row>
    <row r="284" spans="1:26" ht="12.75" customHeight="1">
      <c r="A284" s="74"/>
      <c r="B284" s="81"/>
      <c r="C284" s="74"/>
      <c r="D284" s="74"/>
      <c r="E284" s="74"/>
      <c r="F284" s="74"/>
      <c r="G284" s="74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</row>
    <row r="285" spans="1:26" ht="12.75" customHeight="1">
      <c r="A285" s="74"/>
      <c r="B285" s="81"/>
      <c r="C285" s="74"/>
      <c r="D285" s="74"/>
      <c r="E285" s="74"/>
      <c r="F285" s="74"/>
      <c r="G285" s="74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</row>
    <row r="286" spans="1:26" ht="12.75" customHeight="1">
      <c r="A286" s="74"/>
      <c r="B286" s="81"/>
      <c r="C286" s="74"/>
      <c r="D286" s="74"/>
      <c r="E286" s="74"/>
      <c r="F286" s="74"/>
      <c r="G286" s="74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</row>
    <row r="287" spans="1:26" ht="12.75" customHeight="1">
      <c r="A287" s="74"/>
      <c r="B287" s="81"/>
      <c r="C287" s="74"/>
      <c r="D287" s="74"/>
      <c r="E287" s="74"/>
      <c r="F287" s="74"/>
      <c r="G287" s="74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</row>
    <row r="288" spans="1:26" ht="12.75" customHeight="1">
      <c r="A288" s="74"/>
      <c r="B288" s="81"/>
      <c r="C288" s="74"/>
      <c r="D288" s="74"/>
      <c r="E288" s="74"/>
      <c r="F288" s="74"/>
      <c r="G288" s="74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</row>
    <row r="289" spans="1:26" ht="12.75" customHeight="1">
      <c r="A289" s="74"/>
      <c r="B289" s="81"/>
      <c r="C289" s="74"/>
      <c r="D289" s="74"/>
      <c r="E289" s="74"/>
      <c r="F289" s="74"/>
      <c r="G289" s="74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</row>
    <row r="290" spans="1:26" ht="12.75" customHeight="1">
      <c r="A290" s="74"/>
      <c r="B290" s="81"/>
      <c r="C290" s="74"/>
      <c r="D290" s="74"/>
      <c r="E290" s="74"/>
      <c r="F290" s="74"/>
      <c r="G290" s="74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</row>
    <row r="291" spans="1:26" ht="12.75" customHeight="1">
      <c r="A291" s="74"/>
      <c r="B291" s="81"/>
      <c r="C291" s="74"/>
      <c r="D291" s="74"/>
      <c r="E291" s="74"/>
      <c r="F291" s="74"/>
      <c r="G291" s="74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</row>
    <row r="292" spans="1:26" ht="12.75" customHeight="1">
      <c r="A292" s="74"/>
      <c r="B292" s="81"/>
      <c r="C292" s="74"/>
      <c r="D292" s="74"/>
      <c r="E292" s="74"/>
      <c r="F292" s="74"/>
      <c r="G292" s="74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</row>
    <row r="293" spans="1:26" ht="12.75" customHeight="1">
      <c r="A293" s="74"/>
      <c r="B293" s="81"/>
      <c r="C293" s="74"/>
      <c r="D293" s="74"/>
      <c r="E293" s="74"/>
      <c r="F293" s="74"/>
      <c r="G293" s="74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</row>
    <row r="294" spans="1:26" ht="12.75" customHeight="1">
      <c r="A294" s="74"/>
      <c r="B294" s="81"/>
      <c r="C294" s="74"/>
      <c r="D294" s="74"/>
      <c r="E294" s="74"/>
      <c r="F294" s="74"/>
      <c r="G294" s="74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</row>
    <row r="295" spans="1:26" ht="12.75" customHeight="1">
      <c r="A295" s="74"/>
      <c r="B295" s="81"/>
      <c r="C295" s="74"/>
      <c r="D295" s="74"/>
      <c r="E295" s="74"/>
      <c r="F295" s="74"/>
      <c r="G295" s="74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</row>
    <row r="296" spans="1:26" ht="12.75" customHeight="1">
      <c r="A296" s="74"/>
      <c r="B296" s="81"/>
      <c r="C296" s="74"/>
      <c r="D296" s="74"/>
      <c r="E296" s="74"/>
      <c r="F296" s="74"/>
      <c r="G296" s="74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</row>
    <row r="297" spans="1:26" ht="12.75" customHeight="1">
      <c r="A297" s="74"/>
      <c r="B297" s="81"/>
      <c r="C297" s="74"/>
      <c r="D297" s="74"/>
      <c r="E297" s="74"/>
      <c r="F297" s="74"/>
      <c r="G297" s="74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</row>
    <row r="298" spans="1:26" ht="12.75" customHeight="1">
      <c r="A298" s="74"/>
      <c r="B298" s="81"/>
      <c r="C298" s="74"/>
      <c r="D298" s="74"/>
      <c r="E298" s="74"/>
      <c r="F298" s="74"/>
      <c r="G298" s="74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</row>
    <row r="299" spans="1:26" ht="12.75" customHeight="1">
      <c r="A299" s="74"/>
      <c r="B299" s="81"/>
      <c r="C299" s="74"/>
      <c r="D299" s="74"/>
      <c r="E299" s="74"/>
      <c r="F299" s="74"/>
      <c r="G299" s="74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</row>
    <row r="300" spans="1:26" ht="12.75" customHeight="1">
      <c r="A300" s="74"/>
      <c r="B300" s="81"/>
      <c r="C300" s="74"/>
      <c r="D300" s="74"/>
      <c r="E300" s="74"/>
      <c r="F300" s="74"/>
      <c r="G300" s="74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</row>
    <row r="301" spans="1:26" ht="12.75" customHeight="1">
      <c r="A301" s="74"/>
      <c r="B301" s="81"/>
      <c r="C301" s="74"/>
      <c r="D301" s="74"/>
      <c r="E301" s="74"/>
      <c r="F301" s="74"/>
      <c r="G301" s="74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</row>
    <row r="302" spans="1:26" ht="12.75" customHeight="1">
      <c r="A302" s="74"/>
      <c r="B302" s="81"/>
      <c r="C302" s="74"/>
      <c r="D302" s="74"/>
      <c r="E302" s="74"/>
      <c r="F302" s="74"/>
      <c r="G302" s="74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</row>
    <row r="303" spans="1:26" ht="12.75" customHeight="1">
      <c r="A303" s="74"/>
      <c r="B303" s="81"/>
      <c r="C303" s="74"/>
      <c r="D303" s="74"/>
      <c r="E303" s="74"/>
      <c r="F303" s="74"/>
      <c r="G303" s="74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</row>
    <row r="304" spans="1:26" ht="12.75" customHeight="1">
      <c r="A304" s="74"/>
      <c r="B304" s="81"/>
      <c r="C304" s="74"/>
      <c r="D304" s="74"/>
      <c r="E304" s="74"/>
      <c r="F304" s="74"/>
      <c r="G304" s="74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</row>
    <row r="305" spans="1:26" ht="12.75" customHeight="1">
      <c r="A305" s="74"/>
      <c r="B305" s="81"/>
      <c r="C305" s="74"/>
      <c r="D305" s="74"/>
      <c r="E305" s="74"/>
      <c r="F305" s="74"/>
      <c r="G305" s="74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</row>
    <row r="306" spans="1:26" ht="12.75" customHeight="1">
      <c r="A306" s="74"/>
      <c r="B306" s="81"/>
      <c r="C306" s="74"/>
      <c r="D306" s="74"/>
      <c r="E306" s="74"/>
      <c r="F306" s="74"/>
      <c r="G306" s="74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</row>
    <row r="307" spans="1:26" ht="12.75" customHeight="1">
      <c r="A307" s="74"/>
      <c r="B307" s="81"/>
      <c r="C307" s="74"/>
      <c r="D307" s="74"/>
      <c r="E307" s="74"/>
      <c r="F307" s="74"/>
      <c r="G307" s="74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</row>
    <row r="308" spans="1:26" ht="12.75" customHeight="1">
      <c r="A308" s="74"/>
      <c r="B308" s="81"/>
      <c r="C308" s="74"/>
      <c r="D308" s="74"/>
      <c r="E308" s="74"/>
      <c r="F308" s="74"/>
      <c r="G308" s="74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</row>
    <row r="309" spans="1:26" ht="12.75" customHeight="1">
      <c r="A309" s="74"/>
      <c r="B309" s="81"/>
      <c r="C309" s="74"/>
      <c r="D309" s="74"/>
      <c r="E309" s="74"/>
      <c r="F309" s="74"/>
      <c r="G309" s="74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</row>
    <row r="310" spans="1:26" ht="12.75" customHeight="1">
      <c r="A310" s="74"/>
      <c r="B310" s="81"/>
      <c r="C310" s="74"/>
      <c r="D310" s="74"/>
      <c r="E310" s="74"/>
      <c r="F310" s="74"/>
      <c r="G310" s="74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</row>
    <row r="311" spans="1:26" ht="12.75" customHeight="1">
      <c r="A311" s="74"/>
      <c r="B311" s="81"/>
      <c r="C311" s="74"/>
      <c r="D311" s="74"/>
      <c r="E311" s="74"/>
      <c r="F311" s="74"/>
      <c r="G311" s="74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</row>
    <row r="312" spans="1:26" ht="12.75" customHeight="1">
      <c r="A312" s="74"/>
      <c r="B312" s="81"/>
      <c r="C312" s="74"/>
      <c r="D312" s="74"/>
      <c r="E312" s="74"/>
      <c r="F312" s="74"/>
      <c r="G312" s="74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</row>
    <row r="313" spans="1:26" ht="12.75" customHeight="1">
      <c r="A313" s="74"/>
      <c r="B313" s="81"/>
      <c r="C313" s="74"/>
      <c r="D313" s="74"/>
      <c r="E313" s="74"/>
      <c r="F313" s="74"/>
      <c r="G313" s="74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</row>
    <row r="314" spans="1:26" ht="12.75" customHeight="1">
      <c r="A314" s="74"/>
      <c r="B314" s="81"/>
      <c r="C314" s="74"/>
      <c r="D314" s="74"/>
      <c r="E314" s="74"/>
      <c r="F314" s="74"/>
      <c r="G314" s="74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</row>
    <row r="315" spans="1:26" ht="12.75" customHeight="1">
      <c r="A315" s="74"/>
      <c r="B315" s="81"/>
      <c r="C315" s="74"/>
      <c r="D315" s="74"/>
      <c r="E315" s="74"/>
      <c r="F315" s="74"/>
      <c r="G315" s="74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</row>
    <row r="316" spans="1:26" ht="12.75" customHeight="1">
      <c r="A316" s="74"/>
      <c r="B316" s="81"/>
      <c r="C316" s="74"/>
      <c r="D316" s="74"/>
      <c r="E316" s="74"/>
      <c r="F316" s="74"/>
      <c r="G316" s="74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</row>
    <row r="317" spans="1:26" ht="12.75" customHeight="1">
      <c r="A317" s="74"/>
      <c r="B317" s="81"/>
      <c r="C317" s="74"/>
      <c r="D317" s="74"/>
      <c r="E317" s="74"/>
      <c r="F317" s="74"/>
      <c r="G317" s="74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</row>
    <row r="318" spans="1:26" ht="12.75" customHeight="1">
      <c r="A318" s="74"/>
      <c r="B318" s="81"/>
      <c r="C318" s="74"/>
      <c r="D318" s="74"/>
      <c r="E318" s="74"/>
      <c r="F318" s="74"/>
      <c r="G318" s="74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</row>
    <row r="319" spans="1:26" ht="12.75" customHeight="1">
      <c r="A319" s="74"/>
      <c r="B319" s="81"/>
      <c r="C319" s="74"/>
      <c r="D319" s="74"/>
      <c r="E319" s="74"/>
      <c r="F319" s="74"/>
      <c r="G319" s="74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</row>
    <row r="320" spans="1:26" ht="12.75" customHeight="1">
      <c r="A320" s="74"/>
      <c r="B320" s="81"/>
      <c r="C320" s="74"/>
      <c r="D320" s="74"/>
      <c r="E320" s="74"/>
      <c r="F320" s="74"/>
      <c r="G320" s="74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</row>
    <row r="321" spans="1:26" ht="12.75" customHeight="1">
      <c r="A321" s="74"/>
      <c r="B321" s="81"/>
      <c r="C321" s="74"/>
      <c r="D321" s="74"/>
      <c r="E321" s="74"/>
      <c r="F321" s="74"/>
      <c r="G321" s="74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</row>
    <row r="322" spans="1:26" ht="12.75" customHeight="1">
      <c r="A322" s="74"/>
      <c r="B322" s="81"/>
      <c r="C322" s="74"/>
      <c r="D322" s="74"/>
      <c r="E322" s="74"/>
      <c r="F322" s="74"/>
      <c r="G322" s="74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</row>
    <row r="323" spans="1:26" ht="12.75" customHeight="1">
      <c r="A323" s="74"/>
      <c r="B323" s="81"/>
      <c r="C323" s="74"/>
      <c r="D323" s="74"/>
      <c r="E323" s="74"/>
      <c r="F323" s="74"/>
      <c r="G323" s="74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</row>
    <row r="324" spans="1:26" ht="12.75" customHeight="1">
      <c r="A324" s="74"/>
      <c r="B324" s="81"/>
      <c r="C324" s="74"/>
      <c r="D324" s="74"/>
      <c r="E324" s="74"/>
      <c r="F324" s="74"/>
      <c r="G324" s="74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</row>
    <row r="325" spans="1:26" ht="12.75" customHeight="1">
      <c r="A325" s="74"/>
      <c r="B325" s="81"/>
      <c r="C325" s="74"/>
      <c r="D325" s="74"/>
      <c r="E325" s="74"/>
      <c r="F325" s="74"/>
      <c r="G325" s="74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</row>
    <row r="326" spans="1:26" ht="12.75" customHeight="1">
      <c r="A326" s="74"/>
      <c r="B326" s="81"/>
      <c r="C326" s="74"/>
      <c r="D326" s="74"/>
      <c r="E326" s="74"/>
      <c r="F326" s="74"/>
      <c r="G326" s="74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</row>
    <row r="327" spans="1:26" ht="12.75" customHeight="1">
      <c r="A327" s="74"/>
      <c r="B327" s="81"/>
      <c r="C327" s="74"/>
      <c r="D327" s="74"/>
      <c r="E327" s="74"/>
      <c r="F327" s="74"/>
      <c r="G327" s="74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</row>
    <row r="328" spans="1:26" ht="12.75" customHeight="1">
      <c r="A328" s="74"/>
      <c r="B328" s="81"/>
      <c r="C328" s="74"/>
      <c r="D328" s="74"/>
      <c r="E328" s="74"/>
      <c r="F328" s="74"/>
      <c r="G328" s="74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</row>
    <row r="329" spans="1:26" ht="12.75" customHeight="1">
      <c r="A329" s="74"/>
      <c r="B329" s="81"/>
      <c r="C329" s="74"/>
      <c r="D329" s="74"/>
      <c r="E329" s="74"/>
      <c r="F329" s="74"/>
      <c r="G329" s="74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</row>
    <row r="330" spans="1:26" ht="12.75" customHeight="1">
      <c r="A330" s="74"/>
      <c r="B330" s="81"/>
      <c r="C330" s="74"/>
      <c r="D330" s="74"/>
      <c r="E330" s="74"/>
      <c r="F330" s="74"/>
      <c r="G330" s="74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</row>
    <row r="331" spans="1:26" ht="12.75" customHeight="1">
      <c r="A331" s="74"/>
      <c r="B331" s="81"/>
      <c r="C331" s="74"/>
      <c r="D331" s="74"/>
      <c r="E331" s="74"/>
      <c r="F331" s="74"/>
      <c r="G331" s="74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</row>
    <row r="332" spans="1:26" ht="12.75" customHeight="1">
      <c r="A332" s="74"/>
      <c r="B332" s="81"/>
      <c r="C332" s="74"/>
      <c r="D332" s="74"/>
      <c r="E332" s="74"/>
      <c r="F332" s="74"/>
      <c r="G332" s="74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</row>
    <row r="333" spans="1:26" ht="12.75" customHeight="1">
      <c r="A333" s="74"/>
      <c r="B333" s="81"/>
      <c r="C333" s="74"/>
      <c r="D333" s="74"/>
      <c r="E333" s="74"/>
      <c r="F333" s="74"/>
      <c r="G333" s="74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</row>
    <row r="334" spans="1:26" ht="12.75" customHeight="1">
      <c r="A334" s="74"/>
      <c r="B334" s="81"/>
      <c r="C334" s="74"/>
      <c r="D334" s="74"/>
      <c r="E334" s="74"/>
      <c r="F334" s="74"/>
      <c r="G334" s="74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</row>
    <row r="335" spans="1:26" ht="12.75" customHeight="1">
      <c r="A335" s="74"/>
      <c r="B335" s="81"/>
      <c r="C335" s="74"/>
      <c r="D335" s="74"/>
      <c r="E335" s="74"/>
      <c r="F335" s="74"/>
      <c r="G335" s="74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</row>
    <row r="336" spans="1:26" ht="12.75" customHeight="1">
      <c r="A336" s="74"/>
      <c r="B336" s="81"/>
      <c r="C336" s="74"/>
      <c r="D336" s="74"/>
      <c r="E336" s="74"/>
      <c r="F336" s="74"/>
      <c r="G336" s="74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</row>
    <row r="337" spans="1:26" ht="12.75" customHeight="1">
      <c r="A337" s="74"/>
      <c r="B337" s="81"/>
      <c r="C337" s="74"/>
      <c r="D337" s="74"/>
      <c r="E337" s="74"/>
      <c r="F337" s="74"/>
      <c r="G337" s="74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</row>
    <row r="338" spans="1:26" ht="12.75" customHeight="1">
      <c r="A338" s="74"/>
      <c r="B338" s="81"/>
      <c r="C338" s="74"/>
      <c r="D338" s="74"/>
      <c r="E338" s="74"/>
      <c r="F338" s="74"/>
      <c r="G338" s="74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</row>
    <row r="339" spans="1:26" ht="12.75" customHeight="1">
      <c r="A339" s="74"/>
      <c r="B339" s="81"/>
      <c r="C339" s="74"/>
      <c r="D339" s="74"/>
      <c r="E339" s="74"/>
      <c r="F339" s="74"/>
      <c r="G339" s="74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</row>
    <row r="340" spans="1:26" ht="12.75" customHeight="1">
      <c r="A340" s="74"/>
      <c r="B340" s="81"/>
      <c r="C340" s="74"/>
      <c r="D340" s="74"/>
      <c r="E340" s="74"/>
      <c r="F340" s="74"/>
      <c r="G340" s="74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</row>
    <row r="341" spans="1:26" ht="12.75" customHeight="1">
      <c r="A341" s="74"/>
      <c r="B341" s="81"/>
      <c r="C341" s="74"/>
      <c r="D341" s="74"/>
      <c r="E341" s="74"/>
      <c r="F341" s="74"/>
      <c r="G341" s="74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</row>
    <row r="342" spans="1:26" ht="12.75" customHeight="1">
      <c r="A342" s="74"/>
      <c r="B342" s="81"/>
      <c r="C342" s="74"/>
      <c r="D342" s="74"/>
      <c r="E342" s="74"/>
      <c r="F342" s="74"/>
      <c r="G342" s="74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</row>
    <row r="343" spans="1:26" ht="12.75" customHeight="1">
      <c r="A343" s="74"/>
      <c r="B343" s="81"/>
      <c r="C343" s="74"/>
      <c r="D343" s="74"/>
      <c r="E343" s="74"/>
      <c r="F343" s="74"/>
      <c r="G343" s="74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</row>
    <row r="344" spans="1:26" ht="12.75" customHeight="1">
      <c r="A344" s="74"/>
      <c r="B344" s="81"/>
      <c r="C344" s="74"/>
      <c r="D344" s="74"/>
      <c r="E344" s="74"/>
      <c r="F344" s="74"/>
      <c r="G344" s="74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</row>
    <row r="345" spans="1:26" ht="12.75" customHeight="1">
      <c r="A345" s="74"/>
      <c r="B345" s="81"/>
      <c r="C345" s="74"/>
      <c r="D345" s="74"/>
      <c r="E345" s="74"/>
      <c r="F345" s="74"/>
      <c r="G345" s="74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</row>
    <row r="346" spans="1:26" ht="12.75" customHeight="1">
      <c r="A346" s="74"/>
      <c r="B346" s="81"/>
      <c r="C346" s="74"/>
      <c r="D346" s="74"/>
      <c r="E346" s="74"/>
      <c r="F346" s="74"/>
      <c r="G346" s="74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</row>
    <row r="347" spans="1:26" ht="12.75" customHeight="1">
      <c r="A347" s="74"/>
      <c r="B347" s="81"/>
      <c r="C347" s="74"/>
      <c r="D347" s="74"/>
      <c r="E347" s="74"/>
      <c r="F347" s="74"/>
      <c r="G347" s="74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</row>
    <row r="348" spans="1:26" ht="12.75" customHeight="1">
      <c r="A348" s="74"/>
      <c r="B348" s="81"/>
      <c r="C348" s="74"/>
      <c r="D348" s="74"/>
      <c r="E348" s="74"/>
      <c r="F348" s="74"/>
      <c r="G348" s="74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</row>
    <row r="349" spans="1:26" ht="12.75" customHeight="1">
      <c r="A349" s="74"/>
      <c r="B349" s="81"/>
      <c r="C349" s="74"/>
      <c r="D349" s="74"/>
      <c r="E349" s="74"/>
      <c r="F349" s="74"/>
      <c r="G349" s="74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</row>
    <row r="350" spans="1:26" ht="12.75" customHeight="1">
      <c r="A350" s="74"/>
      <c r="B350" s="81"/>
      <c r="C350" s="74"/>
      <c r="D350" s="74"/>
      <c r="E350" s="74"/>
      <c r="F350" s="74"/>
      <c r="G350" s="74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</row>
    <row r="351" spans="1:26" ht="12.75" customHeight="1">
      <c r="A351" s="74"/>
      <c r="B351" s="81"/>
      <c r="C351" s="74"/>
      <c r="D351" s="74"/>
      <c r="E351" s="74"/>
      <c r="F351" s="74"/>
      <c r="G351" s="74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</row>
    <row r="352" spans="1:26" ht="12.75" customHeight="1">
      <c r="A352" s="74"/>
      <c r="B352" s="81"/>
      <c r="C352" s="74"/>
      <c r="D352" s="74"/>
      <c r="E352" s="74"/>
      <c r="F352" s="74"/>
      <c r="G352" s="74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</row>
    <row r="353" spans="1:26" ht="12.75" customHeight="1">
      <c r="A353" s="74"/>
      <c r="B353" s="81"/>
      <c r="C353" s="74"/>
      <c r="D353" s="74"/>
      <c r="E353" s="74"/>
      <c r="F353" s="74"/>
      <c r="G353" s="74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</row>
    <row r="354" spans="1:26" ht="12.75" customHeight="1">
      <c r="A354" s="74"/>
      <c r="B354" s="81"/>
      <c r="C354" s="74"/>
      <c r="D354" s="74"/>
      <c r="E354" s="74"/>
      <c r="F354" s="74"/>
      <c r="G354" s="74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</row>
    <row r="355" spans="1:26" ht="12.75" customHeight="1">
      <c r="A355" s="74"/>
      <c r="B355" s="81"/>
      <c r="C355" s="74"/>
      <c r="D355" s="74"/>
      <c r="E355" s="74"/>
      <c r="F355" s="74"/>
      <c r="G355" s="74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</row>
    <row r="356" spans="1:26" ht="12.75" customHeight="1">
      <c r="A356" s="74"/>
      <c r="B356" s="81"/>
      <c r="C356" s="74"/>
      <c r="D356" s="74"/>
      <c r="E356" s="74"/>
      <c r="F356" s="74"/>
      <c r="G356" s="74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</row>
    <row r="357" spans="1:26" ht="12.75" customHeight="1">
      <c r="A357" s="74"/>
      <c r="B357" s="81"/>
      <c r="C357" s="74"/>
      <c r="D357" s="74"/>
      <c r="E357" s="74"/>
      <c r="F357" s="74"/>
      <c r="G357" s="74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</row>
    <row r="358" spans="1:26" ht="12.75" customHeight="1">
      <c r="A358" s="74"/>
      <c r="B358" s="81"/>
      <c r="C358" s="74"/>
      <c r="D358" s="74"/>
      <c r="E358" s="74"/>
      <c r="F358" s="74"/>
      <c r="G358" s="74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</row>
    <row r="359" spans="1:26" ht="12.75" customHeight="1">
      <c r="A359" s="74"/>
      <c r="B359" s="81"/>
      <c r="C359" s="74"/>
      <c r="D359" s="74"/>
      <c r="E359" s="74"/>
      <c r="F359" s="74"/>
      <c r="G359" s="74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</row>
    <row r="360" spans="1:26" ht="12.75" customHeight="1">
      <c r="A360" s="74"/>
      <c r="B360" s="81"/>
      <c r="C360" s="74"/>
      <c r="D360" s="74"/>
      <c r="E360" s="74"/>
      <c r="F360" s="74"/>
      <c r="G360" s="74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</row>
    <row r="361" spans="1:26" ht="12.75" customHeight="1">
      <c r="A361" s="74"/>
      <c r="B361" s="81"/>
      <c r="C361" s="74"/>
      <c r="D361" s="74"/>
      <c r="E361" s="74"/>
      <c r="F361" s="74"/>
      <c r="G361" s="74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</row>
    <row r="362" spans="1:26" ht="12.75" customHeight="1">
      <c r="A362" s="74"/>
      <c r="B362" s="81"/>
      <c r="C362" s="74"/>
      <c r="D362" s="74"/>
      <c r="E362" s="74"/>
      <c r="F362" s="74"/>
      <c r="G362" s="74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</row>
    <row r="363" spans="1:26" ht="12.75" customHeight="1">
      <c r="A363" s="74"/>
      <c r="B363" s="81"/>
      <c r="C363" s="74"/>
      <c r="D363" s="74"/>
      <c r="E363" s="74"/>
      <c r="F363" s="74"/>
      <c r="G363" s="74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</row>
    <row r="364" spans="1:26" ht="12.75" customHeight="1">
      <c r="A364" s="74"/>
      <c r="B364" s="81"/>
      <c r="C364" s="74"/>
      <c r="D364" s="74"/>
      <c r="E364" s="74"/>
      <c r="F364" s="74"/>
      <c r="G364" s="74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</row>
    <row r="365" spans="1:26" ht="12.75" customHeight="1">
      <c r="A365" s="74"/>
      <c r="B365" s="81"/>
      <c r="C365" s="74"/>
      <c r="D365" s="74"/>
      <c r="E365" s="74"/>
      <c r="F365" s="74"/>
      <c r="G365" s="74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</row>
    <row r="366" spans="1:26" ht="12.75" customHeight="1">
      <c r="A366" s="74"/>
      <c r="B366" s="81"/>
      <c r="C366" s="74"/>
      <c r="D366" s="74"/>
      <c r="E366" s="74"/>
      <c r="F366" s="74"/>
      <c r="G366" s="74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</row>
    <row r="367" spans="1:26" ht="12.75" customHeight="1">
      <c r="A367" s="74"/>
      <c r="B367" s="81"/>
      <c r="C367" s="74"/>
      <c r="D367" s="74"/>
      <c r="E367" s="74"/>
      <c r="F367" s="74"/>
      <c r="G367" s="74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</row>
    <row r="368" spans="1:26" ht="12.75" customHeight="1">
      <c r="A368" s="74"/>
      <c r="B368" s="81"/>
      <c r="C368" s="74"/>
      <c r="D368" s="74"/>
      <c r="E368" s="74"/>
      <c r="F368" s="74"/>
      <c r="G368" s="74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</row>
    <row r="369" spans="1:26" ht="12.75" customHeight="1">
      <c r="A369" s="74"/>
      <c r="B369" s="81"/>
      <c r="C369" s="74"/>
      <c r="D369" s="74"/>
      <c r="E369" s="74"/>
      <c r="F369" s="74"/>
      <c r="G369" s="74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</row>
    <row r="370" spans="1:26" ht="12.75" customHeight="1">
      <c r="A370" s="74"/>
      <c r="B370" s="81"/>
      <c r="C370" s="74"/>
      <c r="D370" s="74"/>
      <c r="E370" s="74"/>
      <c r="F370" s="74"/>
      <c r="G370" s="74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</row>
    <row r="371" spans="1:26" ht="12.75" customHeight="1">
      <c r="A371" s="74"/>
      <c r="B371" s="81"/>
      <c r="C371" s="74"/>
      <c r="D371" s="74"/>
      <c r="E371" s="74"/>
      <c r="F371" s="74"/>
      <c r="G371" s="74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</row>
    <row r="372" spans="1:26" ht="12.75" customHeight="1">
      <c r="A372" s="74"/>
      <c r="B372" s="81"/>
      <c r="C372" s="74"/>
      <c r="D372" s="74"/>
      <c r="E372" s="74"/>
      <c r="F372" s="74"/>
      <c r="G372" s="74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</row>
    <row r="373" spans="1:26" ht="12.75" customHeight="1">
      <c r="A373" s="74"/>
      <c r="B373" s="81"/>
      <c r="C373" s="74"/>
      <c r="D373" s="74"/>
      <c r="E373" s="74"/>
      <c r="F373" s="74"/>
      <c r="G373" s="74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</row>
    <row r="374" spans="1:26" ht="12.75" customHeight="1">
      <c r="A374" s="74"/>
      <c r="B374" s="81"/>
      <c r="C374" s="74"/>
      <c r="D374" s="74"/>
      <c r="E374" s="74"/>
      <c r="F374" s="74"/>
      <c r="G374" s="74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</row>
    <row r="375" spans="1:26" ht="12.75" customHeight="1">
      <c r="A375" s="74"/>
      <c r="B375" s="81"/>
      <c r="C375" s="74"/>
      <c r="D375" s="74"/>
      <c r="E375" s="74"/>
      <c r="F375" s="74"/>
      <c r="G375" s="74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</row>
    <row r="376" spans="1:26" ht="12.75" customHeight="1">
      <c r="A376" s="74"/>
      <c r="B376" s="81"/>
      <c r="C376" s="74"/>
      <c r="D376" s="74"/>
      <c r="E376" s="74"/>
      <c r="F376" s="74"/>
      <c r="G376" s="74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</row>
    <row r="377" spans="1:26" ht="12.75" customHeight="1">
      <c r="A377" s="74"/>
      <c r="B377" s="81"/>
      <c r="C377" s="74"/>
      <c r="D377" s="74"/>
      <c r="E377" s="74"/>
      <c r="F377" s="74"/>
      <c r="G377" s="74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</row>
    <row r="378" spans="1:26" ht="12.75" customHeight="1">
      <c r="A378" s="74"/>
      <c r="B378" s="81"/>
      <c r="C378" s="74"/>
      <c r="D378" s="74"/>
      <c r="E378" s="74"/>
      <c r="F378" s="74"/>
      <c r="G378" s="74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</row>
    <row r="379" spans="1:26" ht="12.75" customHeight="1">
      <c r="A379" s="74"/>
      <c r="B379" s="81"/>
      <c r="C379" s="74"/>
      <c r="D379" s="74"/>
      <c r="E379" s="74"/>
      <c r="F379" s="74"/>
      <c r="G379" s="74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</row>
    <row r="380" spans="1:26" ht="12.75" customHeight="1">
      <c r="A380" s="74"/>
      <c r="B380" s="81"/>
      <c r="C380" s="74"/>
      <c r="D380" s="74"/>
      <c r="E380" s="74"/>
      <c r="F380" s="74"/>
      <c r="G380" s="74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</row>
    <row r="381" spans="1:26" ht="12.75" customHeight="1">
      <c r="A381" s="74"/>
      <c r="B381" s="81"/>
      <c r="C381" s="74"/>
      <c r="D381" s="74"/>
      <c r="E381" s="74"/>
      <c r="F381" s="74"/>
      <c r="G381" s="74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</row>
    <row r="382" spans="1:26" ht="12.75" customHeight="1">
      <c r="A382" s="74"/>
      <c r="B382" s="81"/>
      <c r="C382" s="74"/>
      <c r="D382" s="74"/>
      <c r="E382" s="74"/>
      <c r="F382" s="74"/>
      <c r="G382" s="74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</row>
    <row r="383" spans="1:26" ht="12.75" customHeight="1">
      <c r="A383" s="74"/>
      <c r="B383" s="81"/>
      <c r="C383" s="74"/>
      <c r="D383" s="74"/>
      <c r="E383" s="74"/>
      <c r="F383" s="74"/>
      <c r="G383" s="74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</row>
    <row r="384" spans="1:26" ht="12.75" customHeight="1">
      <c r="A384" s="74"/>
      <c r="B384" s="81"/>
      <c r="C384" s="74"/>
      <c r="D384" s="74"/>
      <c r="E384" s="74"/>
      <c r="F384" s="74"/>
      <c r="G384" s="74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</row>
    <row r="385" spans="1:26" ht="12.75" customHeight="1">
      <c r="A385" s="74"/>
      <c r="B385" s="81"/>
      <c r="C385" s="74"/>
      <c r="D385" s="74"/>
      <c r="E385" s="74"/>
      <c r="F385" s="74"/>
      <c r="G385" s="74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</row>
    <row r="386" spans="1:26" ht="12.75" customHeight="1">
      <c r="A386" s="74"/>
      <c r="B386" s="81"/>
      <c r="C386" s="74"/>
      <c r="D386" s="74"/>
      <c r="E386" s="74"/>
      <c r="F386" s="74"/>
      <c r="G386" s="74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</row>
    <row r="387" spans="1:26" ht="12.75" customHeight="1">
      <c r="A387" s="74"/>
      <c r="B387" s="81"/>
      <c r="C387" s="74"/>
      <c r="D387" s="74"/>
      <c r="E387" s="74"/>
      <c r="F387" s="74"/>
      <c r="G387" s="74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</row>
    <row r="388" spans="1:26" ht="12.75" customHeight="1">
      <c r="A388" s="74"/>
      <c r="B388" s="81"/>
      <c r="C388" s="74"/>
      <c r="D388" s="74"/>
      <c r="E388" s="74"/>
      <c r="F388" s="74"/>
      <c r="G388" s="74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</row>
    <row r="389" spans="1:26" ht="12.75" customHeight="1">
      <c r="A389" s="74"/>
      <c r="B389" s="81"/>
      <c r="C389" s="74"/>
      <c r="D389" s="74"/>
      <c r="E389" s="74"/>
      <c r="F389" s="74"/>
      <c r="G389" s="74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</row>
    <row r="390" spans="1:26" ht="12.75" customHeight="1">
      <c r="A390" s="74"/>
      <c r="B390" s="81"/>
      <c r="C390" s="74"/>
      <c r="D390" s="74"/>
      <c r="E390" s="74"/>
      <c r="F390" s="74"/>
      <c r="G390" s="74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</row>
    <row r="391" spans="1:26" ht="12.75" customHeight="1">
      <c r="A391" s="74"/>
      <c r="B391" s="81"/>
      <c r="C391" s="74"/>
      <c r="D391" s="74"/>
      <c r="E391" s="74"/>
      <c r="F391" s="74"/>
      <c r="G391" s="74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</row>
    <row r="392" spans="1:26" ht="12.75" customHeight="1">
      <c r="A392" s="74"/>
      <c r="B392" s="81"/>
      <c r="C392" s="74"/>
      <c r="D392" s="74"/>
      <c r="E392" s="74"/>
      <c r="F392" s="74"/>
      <c r="G392" s="74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</row>
    <row r="393" spans="1:26" ht="12.75" customHeight="1">
      <c r="A393" s="74"/>
      <c r="B393" s="81"/>
      <c r="C393" s="74"/>
      <c r="D393" s="74"/>
      <c r="E393" s="74"/>
      <c r="F393" s="74"/>
      <c r="G393" s="74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</row>
    <row r="394" spans="1:26" ht="12.75" customHeight="1">
      <c r="A394" s="74"/>
      <c r="B394" s="81"/>
      <c r="C394" s="74"/>
      <c r="D394" s="74"/>
      <c r="E394" s="74"/>
      <c r="F394" s="74"/>
      <c r="G394" s="74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</row>
    <row r="395" spans="1:26" ht="12.75" customHeight="1">
      <c r="A395" s="74"/>
      <c r="B395" s="81"/>
      <c r="C395" s="74"/>
      <c r="D395" s="74"/>
      <c r="E395" s="74"/>
      <c r="F395" s="74"/>
      <c r="G395" s="74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</row>
    <row r="396" spans="1:26" ht="12.75" customHeight="1">
      <c r="A396" s="74"/>
      <c r="B396" s="81"/>
      <c r="C396" s="74"/>
      <c r="D396" s="74"/>
      <c r="E396" s="74"/>
      <c r="F396" s="74"/>
      <c r="G396" s="74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</row>
    <row r="397" spans="1:26" ht="12.75" customHeight="1">
      <c r="A397" s="74"/>
      <c r="B397" s="81"/>
      <c r="C397" s="74"/>
      <c r="D397" s="74"/>
      <c r="E397" s="74"/>
      <c r="F397" s="74"/>
      <c r="G397" s="74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</row>
    <row r="398" spans="1:26" ht="12.75" customHeight="1">
      <c r="A398" s="74"/>
      <c r="B398" s="81"/>
      <c r="C398" s="74"/>
      <c r="D398" s="74"/>
      <c r="E398" s="74"/>
      <c r="F398" s="74"/>
      <c r="G398" s="74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</row>
    <row r="399" spans="1:26" ht="12.75" customHeight="1">
      <c r="A399" s="74"/>
      <c r="B399" s="81"/>
      <c r="C399" s="74"/>
      <c r="D399" s="74"/>
      <c r="E399" s="74"/>
      <c r="F399" s="74"/>
      <c r="G399" s="74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</row>
    <row r="400" spans="1:26" ht="12.75" customHeight="1">
      <c r="A400" s="74"/>
      <c r="B400" s="81"/>
      <c r="C400" s="74"/>
      <c r="D400" s="74"/>
      <c r="E400" s="74"/>
      <c r="F400" s="74"/>
      <c r="G400" s="74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</row>
    <row r="401" spans="1:26" ht="12.75" customHeight="1">
      <c r="A401" s="74"/>
      <c r="B401" s="81"/>
      <c r="C401" s="74"/>
      <c r="D401" s="74"/>
      <c r="E401" s="74"/>
      <c r="F401" s="74"/>
      <c r="G401" s="74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</row>
    <row r="402" spans="1:26" ht="12.75" customHeight="1">
      <c r="A402" s="74"/>
      <c r="B402" s="81"/>
      <c r="C402" s="74"/>
      <c r="D402" s="74"/>
      <c r="E402" s="74"/>
      <c r="F402" s="74"/>
      <c r="G402" s="74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</row>
    <row r="403" spans="1:26" ht="12.75" customHeight="1">
      <c r="A403" s="74"/>
      <c r="B403" s="81"/>
      <c r="C403" s="74"/>
      <c r="D403" s="74"/>
      <c r="E403" s="74"/>
      <c r="F403" s="74"/>
      <c r="G403" s="74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</row>
    <row r="404" spans="1:26" ht="12.75" customHeight="1">
      <c r="A404" s="74"/>
      <c r="B404" s="81"/>
      <c r="C404" s="74"/>
      <c r="D404" s="74"/>
      <c r="E404" s="74"/>
      <c r="F404" s="74"/>
      <c r="G404" s="74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</row>
    <row r="405" spans="1:26" ht="12.75" customHeight="1">
      <c r="A405" s="74"/>
      <c r="B405" s="81"/>
      <c r="C405" s="74"/>
      <c r="D405" s="74"/>
      <c r="E405" s="74"/>
      <c r="F405" s="74"/>
      <c r="G405" s="74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</row>
    <row r="406" spans="1:26" ht="12.75" customHeight="1">
      <c r="A406" s="74"/>
      <c r="B406" s="81"/>
      <c r="C406" s="74"/>
      <c r="D406" s="74"/>
      <c r="E406" s="74"/>
      <c r="F406" s="74"/>
      <c r="G406" s="74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</row>
    <row r="407" spans="1:26" ht="12.75" customHeight="1">
      <c r="A407" s="74"/>
      <c r="B407" s="81"/>
      <c r="C407" s="74"/>
      <c r="D407" s="74"/>
      <c r="E407" s="74"/>
      <c r="F407" s="74"/>
      <c r="G407" s="74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</row>
    <row r="408" spans="1:26" ht="12.75" customHeight="1">
      <c r="A408" s="74"/>
      <c r="B408" s="81"/>
      <c r="C408" s="74"/>
      <c r="D408" s="74"/>
      <c r="E408" s="74"/>
      <c r="F408" s="74"/>
      <c r="G408" s="74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</row>
    <row r="409" spans="1:26" ht="12.75" customHeight="1">
      <c r="A409" s="74"/>
      <c r="B409" s="81"/>
      <c r="C409" s="74"/>
      <c r="D409" s="74"/>
      <c r="E409" s="74"/>
      <c r="F409" s="74"/>
      <c r="G409" s="74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</row>
    <row r="410" spans="1:26" ht="12.75" customHeight="1">
      <c r="A410" s="74"/>
      <c r="B410" s="81"/>
      <c r="C410" s="74"/>
      <c r="D410" s="74"/>
      <c r="E410" s="74"/>
      <c r="F410" s="74"/>
      <c r="G410" s="74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</row>
    <row r="411" spans="1:26" ht="12.75" customHeight="1">
      <c r="A411" s="74"/>
      <c r="B411" s="81"/>
      <c r="C411" s="74"/>
      <c r="D411" s="74"/>
      <c r="E411" s="74"/>
      <c r="F411" s="74"/>
      <c r="G411" s="74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</row>
    <row r="412" spans="1:26" ht="12.75" customHeight="1">
      <c r="A412" s="74"/>
      <c r="B412" s="81"/>
      <c r="C412" s="74"/>
      <c r="D412" s="74"/>
      <c r="E412" s="74"/>
      <c r="F412" s="74"/>
      <c r="G412" s="74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</row>
    <row r="413" spans="1:26" ht="12.75" customHeight="1">
      <c r="A413" s="74"/>
      <c r="B413" s="81"/>
      <c r="C413" s="74"/>
      <c r="D413" s="74"/>
      <c r="E413" s="74"/>
      <c r="F413" s="74"/>
      <c r="G413" s="74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</row>
    <row r="414" spans="1:26" ht="12.75" customHeight="1">
      <c r="A414" s="74"/>
      <c r="B414" s="81"/>
      <c r="C414" s="74"/>
      <c r="D414" s="74"/>
      <c r="E414" s="74"/>
      <c r="F414" s="74"/>
      <c r="G414" s="74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</row>
    <row r="415" spans="1:26" ht="12.75" customHeight="1">
      <c r="A415" s="74"/>
      <c r="B415" s="81"/>
      <c r="C415" s="74"/>
      <c r="D415" s="74"/>
      <c r="E415" s="74"/>
      <c r="F415" s="74"/>
      <c r="G415" s="74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</row>
    <row r="416" spans="1:26" ht="12.75" customHeight="1">
      <c r="A416" s="74"/>
      <c r="B416" s="81"/>
      <c r="C416" s="74"/>
      <c r="D416" s="74"/>
      <c r="E416" s="74"/>
      <c r="F416" s="74"/>
      <c r="G416" s="74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</row>
    <row r="417" spans="1:26" ht="12.75" customHeight="1">
      <c r="A417" s="74"/>
      <c r="B417" s="81"/>
      <c r="C417" s="74"/>
      <c r="D417" s="74"/>
      <c r="E417" s="74"/>
      <c r="F417" s="74"/>
      <c r="G417" s="74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</row>
    <row r="418" spans="1:26" ht="12.75" customHeight="1">
      <c r="A418" s="74"/>
      <c r="B418" s="81"/>
      <c r="C418" s="74"/>
      <c r="D418" s="74"/>
      <c r="E418" s="74"/>
      <c r="F418" s="74"/>
      <c r="G418" s="74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</row>
    <row r="419" spans="1:26" ht="12.75" customHeight="1">
      <c r="A419" s="74"/>
      <c r="B419" s="81"/>
      <c r="C419" s="74"/>
      <c r="D419" s="74"/>
      <c r="E419" s="74"/>
      <c r="F419" s="74"/>
      <c r="G419" s="74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</row>
    <row r="420" spans="1:26" ht="12.75" customHeight="1">
      <c r="A420" s="74"/>
      <c r="B420" s="81"/>
      <c r="C420" s="74"/>
      <c r="D420" s="74"/>
      <c r="E420" s="74"/>
      <c r="F420" s="74"/>
      <c r="G420" s="74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</row>
    <row r="421" spans="1:26" ht="12.75" customHeight="1">
      <c r="A421" s="74"/>
      <c r="B421" s="81"/>
      <c r="C421" s="74"/>
      <c r="D421" s="74"/>
      <c r="E421" s="74"/>
      <c r="F421" s="74"/>
      <c r="G421" s="74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</row>
    <row r="422" spans="1:26" ht="12.75" customHeight="1">
      <c r="A422" s="74"/>
      <c r="B422" s="81"/>
      <c r="C422" s="74"/>
      <c r="D422" s="74"/>
      <c r="E422" s="74"/>
      <c r="F422" s="74"/>
      <c r="G422" s="74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</row>
    <row r="423" spans="1:26" ht="12.75" customHeight="1">
      <c r="A423" s="74"/>
      <c r="B423" s="81"/>
      <c r="C423" s="74"/>
      <c r="D423" s="74"/>
      <c r="E423" s="74"/>
      <c r="F423" s="74"/>
      <c r="G423" s="74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</row>
    <row r="424" spans="1:26" ht="12.75" customHeight="1">
      <c r="A424" s="74"/>
      <c r="B424" s="81"/>
      <c r="C424" s="74"/>
      <c r="D424" s="74"/>
      <c r="E424" s="74"/>
      <c r="F424" s="74"/>
      <c r="G424" s="74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</row>
    <row r="425" spans="1:26" ht="12.75" customHeight="1">
      <c r="A425" s="74"/>
      <c r="B425" s="81"/>
      <c r="C425" s="74"/>
      <c r="D425" s="74"/>
      <c r="E425" s="74"/>
      <c r="F425" s="74"/>
      <c r="G425" s="74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</row>
    <row r="426" spans="1:26" ht="12.75" customHeight="1">
      <c r="A426" s="74"/>
      <c r="B426" s="81"/>
      <c r="C426" s="74"/>
      <c r="D426" s="74"/>
      <c r="E426" s="74"/>
      <c r="F426" s="74"/>
      <c r="G426" s="74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</row>
    <row r="427" spans="1:26" ht="12.75" customHeight="1">
      <c r="A427" s="74"/>
      <c r="B427" s="81"/>
      <c r="C427" s="74"/>
      <c r="D427" s="74"/>
      <c r="E427" s="74"/>
      <c r="F427" s="74"/>
      <c r="G427" s="74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</row>
    <row r="428" spans="1:26" ht="12.75" customHeight="1">
      <c r="A428" s="74"/>
      <c r="B428" s="81"/>
      <c r="C428" s="74"/>
      <c r="D428" s="74"/>
      <c r="E428" s="74"/>
      <c r="F428" s="74"/>
      <c r="G428" s="74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</row>
    <row r="429" spans="1:26" ht="12.75" customHeight="1">
      <c r="A429" s="74"/>
      <c r="B429" s="81"/>
      <c r="C429" s="74"/>
      <c r="D429" s="74"/>
      <c r="E429" s="74"/>
      <c r="F429" s="74"/>
      <c r="G429" s="74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</row>
    <row r="430" spans="1:26" ht="12.75" customHeight="1">
      <c r="A430" s="74"/>
      <c r="B430" s="81"/>
      <c r="C430" s="74"/>
      <c r="D430" s="74"/>
      <c r="E430" s="74"/>
      <c r="F430" s="74"/>
      <c r="G430" s="74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</row>
    <row r="431" spans="1:26" ht="12.75" customHeight="1">
      <c r="A431" s="74"/>
      <c r="B431" s="81"/>
      <c r="C431" s="74"/>
      <c r="D431" s="74"/>
      <c r="E431" s="74"/>
      <c r="F431" s="74"/>
      <c r="G431" s="74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</row>
    <row r="432" spans="1:26" ht="12.75" customHeight="1">
      <c r="A432" s="74"/>
      <c r="B432" s="81"/>
      <c r="C432" s="74"/>
      <c r="D432" s="74"/>
      <c r="E432" s="74"/>
      <c r="F432" s="74"/>
      <c r="G432" s="74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</row>
    <row r="433" spans="1:26" ht="12.75" customHeight="1">
      <c r="A433" s="74"/>
      <c r="B433" s="81"/>
      <c r="C433" s="74"/>
      <c r="D433" s="74"/>
      <c r="E433" s="74"/>
      <c r="F433" s="74"/>
      <c r="G433" s="74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</row>
    <row r="434" spans="1:26" ht="12.75" customHeight="1">
      <c r="A434" s="74"/>
      <c r="B434" s="81"/>
      <c r="C434" s="74"/>
      <c r="D434" s="74"/>
      <c r="E434" s="74"/>
      <c r="F434" s="74"/>
      <c r="G434" s="74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</row>
    <row r="435" spans="1:26" ht="12.75" customHeight="1">
      <c r="A435" s="74"/>
      <c r="B435" s="81"/>
      <c r="C435" s="74"/>
      <c r="D435" s="74"/>
      <c r="E435" s="74"/>
      <c r="F435" s="74"/>
      <c r="G435" s="74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</row>
    <row r="436" spans="1:26" ht="12.75" customHeight="1">
      <c r="A436" s="74"/>
      <c r="B436" s="81"/>
      <c r="C436" s="74"/>
      <c r="D436" s="74"/>
      <c r="E436" s="74"/>
      <c r="F436" s="74"/>
      <c r="G436" s="74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</row>
    <row r="437" spans="1:26" ht="12.75" customHeight="1">
      <c r="A437" s="74"/>
      <c r="B437" s="81"/>
      <c r="C437" s="74"/>
      <c r="D437" s="74"/>
      <c r="E437" s="74"/>
      <c r="F437" s="74"/>
      <c r="G437" s="74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</row>
    <row r="438" spans="1:26" ht="12.75" customHeight="1">
      <c r="A438" s="74"/>
      <c r="B438" s="81"/>
      <c r="C438" s="74"/>
      <c r="D438" s="74"/>
      <c r="E438" s="74"/>
      <c r="F438" s="74"/>
      <c r="G438" s="74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</row>
    <row r="439" spans="1:26" ht="12.75" customHeight="1">
      <c r="A439" s="74"/>
      <c r="B439" s="81"/>
      <c r="C439" s="74"/>
      <c r="D439" s="74"/>
      <c r="E439" s="74"/>
      <c r="F439" s="74"/>
      <c r="G439" s="74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</row>
    <row r="440" spans="1:26" ht="12.75" customHeight="1">
      <c r="A440" s="74"/>
      <c r="B440" s="81"/>
      <c r="C440" s="74"/>
      <c r="D440" s="74"/>
      <c r="E440" s="74"/>
      <c r="F440" s="74"/>
      <c r="G440" s="74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</row>
    <row r="441" spans="1:26" ht="12.75" customHeight="1">
      <c r="A441" s="74"/>
      <c r="B441" s="81"/>
      <c r="C441" s="74"/>
      <c r="D441" s="74"/>
      <c r="E441" s="74"/>
      <c r="F441" s="74"/>
      <c r="G441" s="74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</row>
    <row r="442" spans="1:26" ht="12.75" customHeight="1">
      <c r="A442" s="74"/>
      <c r="B442" s="81"/>
      <c r="C442" s="74"/>
      <c r="D442" s="74"/>
      <c r="E442" s="74"/>
      <c r="F442" s="74"/>
      <c r="G442" s="74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</row>
    <row r="443" spans="1:26" ht="12.75" customHeight="1">
      <c r="A443" s="74"/>
      <c r="B443" s="81"/>
      <c r="C443" s="74"/>
      <c r="D443" s="74"/>
      <c r="E443" s="74"/>
      <c r="F443" s="74"/>
      <c r="G443" s="74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</row>
    <row r="444" spans="1:26" ht="12.75" customHeight="1">
      <c r="A444" s="74"/>
      <c r="B444" s="81"/>
      <c r="C444" s="74"/>
      <c r="D444" s="74"/>
      <c r="E444" s="74"/>
      <c r="F444" s="74"/>
      <c r="G444" s="74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</row>
    <row r="445" spans="1:26" ht="12.75" customHeight="1">
      <c r="A445" s="74"/>
      <c r="B445" s="81"/>
      <c r="C445" s="74"/>
      <c r="D445" s="74"/>
      <c r="E445" s="74"/>
      <c r="F445" s="74"/>
      <c r="G445" s="74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</row>
    <row r="446" spans="1:26" ht="12.75" customHeight="1">
      <c r="A446" s="74"/>
      <c r="B446" s="81"/>
      <c r="C446" s="74"/>
      <c r="D446" s="74"/>
      <c r="E446" s="74"/>
      <c r="F446" s="74"/>
      <c r="G446" s="74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</row>
    <row r="447" spans="1:26" ht="12.75" customHeight="1">
      <c r="A447" s="74"/>
      <c r="B447" s="81"/>
      <c r="C447" s="74"/>
      <c r="D447" s="74"/>
      <c r="E447" s="74"/>
      <c r="F447" s="74"/>
      <c r="G447" s="74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</row>
    <row r="448" spans="1:26" ht="12.75" customHeight="1">
      <c r="A448" s="74"/>
      <c r="B448" s="81"/>
      <c r="C448" s="74"/>
      <c r="D448" s="74"/>
      <c r="E448" s="74"/>
      <c r="F448" s="74"/>
      <c r="G448" s="74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</row>
    <row r="449" spans="1:26" ht="12.75" customHeight="1">
      <c r="A449" s="74"/>
      <c r="B449" s="81"/>
      <c r="C449" s="74"/>
      <c r="D449" s="74"/>
      <c r="E449" s="74"/>
      <c r="F449" s="74"/>
      <c r="G449" s="74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</row>
    <row r="450" spans="1:26" ht="12.75" customHeight="1">
      <c r="A450" s="74"/>
      <c r="B450" s="81"/>
      <c r="C450" s="74"/>
      <c r="D450" s="74"/>
      <c r="E450" s="74"/>
      <c r="F450" s="74"/>
      <c r="G450" s="74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</row>
    <row r="451" spans="1:26" ht="12.75" customHeight="1">
      <c r="A451" s="74"/>
      <c r="B451" s="81"/>
      <c r="C451" s="74"/>
      <c r="D451" s="74"/>
      <c r="E451" s="74"/>
      <c r="F451" s="74"/>
      <c r="G451" s="74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</row>
    <row r="452" spans="1:26" ht="12.75" customHeight="1">
      <c r="A452" s="74"/>
      <c r="B452" s="81"/>
      <c r="C452" s="74"/>
      <c r="D452" s="74"/>
      <c r="E452" s="74"/>
      <c r="F452" s="74"/>
      <c r="G452" s="74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</row>
    <row r="453" spans="1:26" ht="12.75" customHeight="1">
      <c r="A453" s="74"/>
      <c r="B453" s="81"/>
      <c r="C453" s="74"/>
      <c r="D453" s="74"/>
      <c r="E453" s="74"/>
      <c r="F453" s="74"/>
      <c r="G453" s="74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</row>
    <row r="454" spans="1:26" ht="12.75" customHeight="1">
      <c r="A454" s="74"/>
      <c r="B454" s="81"/>
      <c r="C454" s="74"/>
      <c r="D454" s="74"/>
      <c r="E454" s="74"/>
      <c r="F454" s="74"/>
      <c r="G454" s="74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</row>
    <row r="455" spans="1:26" ht="12.75" customHeight="1">
      <c r="A455" s="74"/>
      <c r="B455" s="81"/>
      <c r="C455" s="74"/>
      <c r="D455" s="74"/>
      <c r="E455" s="74"/>
      <c r="F455" s="74"/>
      <c r="G455" s="74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</row>
    <row r="456" spans="1:26" ht="12.75" customHeight="1">
      <c r="A456" s="74"/>
      <c r="B456" s="81"/>
      <c r="C456" s="74"/>
      <c r="D456" s="74"/>
      <c r="E456" s="74"/>
      <c r="F456" s="74"/>
      <c r="G456" s="74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</row>
    <row r="457" spans="1:26" ht="12.75" customHeight="1">
      <c r="A457" s="74"/>
      <c r="B457" s="81"/>
      <c r="C457" s="74"/>
      <c r="D457" s="74"/>
      <c r="E457" s="74"/>
      <c r="F457" s="74"/>
      <c r="G457" s="74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</row>
    <row r="458" spans="1:26" ht="12.75" customHeight="1">
      <c r="A458" s="74"/>
      <c r="B458" s="81"/>
      <c r="C458" s="74"/>
      <c r="D458" s="74"/>
      <c r="E458" s="74"/>
      <c r="F458" s="74"/>
      <c r="G458" s="74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</row>
    <row r="459" spans="1:26" ht="12.75" customHeight="1">
      <c r="A459" s="74"/>
      <c r="B459" s="81"/>
      <c r="C459" s="74"/>
      <c r="D459" s="74"/>
      <c r="E459" s="74"/>
      <c r="F459" s="74"/>
      <c r="G459" s="74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</row>
    <row r="460" spans="1:26" ht="12.75" customHeight="1">
      <c r="A460" s="74"/>
      <c r="B460" s="81"/>
      <c r="C460" s="74"/>
      <c r="D460" s="74"/>
      <c r="E460" s="74"/>
      <c r="F460" s="74"/>
      <c r="G460" s="74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</row>
    <row r="461" spans="1:26" ht="12.75" customHeight="1">
      <c r="A461" s="74"/>
      <c r="B461" s="81"/>
      <c r="C461" s="74"/>
      <c r="D461" s="74"/>
      <c r="E461" s="74"/>
      <c r="F461" s="74"/>
      <c r="G461" s="74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</row>
    <row r="462" spans="1:26" ht="12.75" customHeight="1">
      <c r="A462" s="74"/>
      <c r="B462" s="81"/>
      <c r="C462" s="74"/>
      <c r="D462" s="74"/>
      <c r="E462" s="74"/>
      <c r="F462" s="74"/>
      <c r="G462" s="74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</row>
    <row r="463" spans="1:26" ht="12.75" customHeight="1">
      <c r="A463" s="74"/>
      <c r="B463" s="81"/>
      <c r="C463" s="74"/>
      <c r="D463" s="74"/>
      <c r="E463" s="74"/>
      <c r="F463" s="74"/>
      <c r="G463" s="74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</row>
    <row r="464" spans="1:26" ht="12.75" customHeight="1">
      <c r="A464" s="74"/>
      <c r="B464" s="81"/>
      <c r="C464" s="74"/>
      <c r="D464" s="74"/>
      <c r="E464" s="74"/>
      <c r="F464" s="74"/>
      <c r="G464" s="74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</row>
    <row r="465" spans="1:26" ht="12.75" customHeight="1">
      <c r="A465" s="74"/>
      <c r="B465" s="81"/>
      <c r="C465" s="74"/>
      <c r="D465" s="74"/>
      <c r="E465" s="74"/>
      <c r="F465" s="74"/>
      <c r="G465" s="74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</row>
    <row r="466" spans="1:26" ht="12.75" customHeight="1">
      <c r="A466" s="74"/>
      <c r="B466" s="81"/>
      <c r="C466" s="74"/>
      <c r="D466" s="74"/>
      <c r="E466" s="74"/>
      <c r="F466" s="74"/>
      <c r="G466" s="74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</row>
    <row r="467" spans="1:26" ht="12.75" customHeight="1">
      <c r="A467" s="74"/>
      <c r="B467" s="81"/>
      <c r="C467" s="74"/>
      <c r="D467" s="74"/>
      <c r="E467" s="74"/>
      <c r="F467" s="74"/>
      <c r="G467" s="74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</row>
    <row r="468" spans="1:26" ht="12.75" customHeight="1">
      <c r="A468" s="74"/>
      <c r="B468" s="81"/>
      <c r="C468" s="74"/>
      <c r="D468" s="74"/>
      <c r="E468" s="74"/>
      <c r="F468" s="74"/>
      <c r="G468" s="74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</row>
    <row r="469" spans="1:26" ht="12.75" customHeight="1">
      <c r="A469" s="74"/>
      <c r="B469" s="81"/>
      <c r="C469" s="74"/>
      <c r="D469" s="74"/>
      <c r="E469" s="74"/>
      <c r="F469" s="74"/>
      <c r="G469" s="74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</row>
    <row r="470" spans="1:26" ht="12.75" customHeight="1">
      <c r="A470" s="74"/>
      <c r="B470" s="81"/>
      <c r="C470" s="74"/>
      <c r="D470" s="74"/>
      <c r="E470" s="74"/>
      <c r="F470" s="74"/>
      <c r="G470" s="74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</row>
    <row r="471" spans="1:26" ht="12.75" customHeight="1">
      <c r="A471" s="74"/>
      <c r="B471" s="81"/>
      <c r="C471" s="74"/>
      <c r="D471" s="74"/>
      <c r="E471" s="74"/>
      <c r="F471" s="74"/>
      <c r="G471" s="74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</row>
    <row r="472" spans="1:26" ht="12.75" customHeight="1">
      <c r="A472" s="74"/>
      <c r="B472" s="81"/>
      <c r="C472" s="74"/>
      <c r="D472" s="74"/>
      <c r="E472" s="74"/>
      <c r="F472" s="74"/>
      <c r="G472" s="74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</row>
    <row r="473" spans="1:26" ht="12.75" customHeight="1">
      <c r="A473" s="74"/>
      <c r="B473" s="81"/>
      <c r="C473" s="74"/>
      <c r="D473" s="74"/>
      <c r="E473" s="74"/>
      <c r="F473" s="74"/>
      <c r="G473" s="74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</row>
    <row r="474" spans="1:26" ht="12.75" customHeight="1">
      <c r="A474" s="74"/>
      <c r="B474" s="81"/>
      <c r="C474" s="74"/>
      <c r="D474" s="74"/>
      <c r="E474" s="74"/>
      <c r="F474" s="74"/>
      <c r="G474" s="74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</row>
    <row r="475" spans="1:26" ht="12.75" customHeight="1">
      <c r="A475" s="74"/>
      <c r="B475" s="81"/>
      <c r="C475" s="74"/>
      <c r="D475" s="74"/>
      <c r="E475" s="74"/>
      <c r="F475" s="74"/>
      <c r="G475" s="74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</row>
    <row r="476" spans="1:26" ht="12.75" customHeight="1">
      <c r="A476" s="74"/>
      <c r="B476" s="81"/>
      <c r="C476" s="74"/>
      <c r="D476" s="74"/>
      <c r="E476" s="74"/>
      <c r="F476" s="74"/>
      <c r="G476" s="74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</row>
    <row r="477" spans="1:26" ht="12.75" customHeight="1">
      <c r="A477" s="74"/>
      <c r="B477" s="81"/>
      <c r="C477" s="74"/>
      <c r="D477" s="74"/>
      <c r="E477" s="74"/>
      <c r="F477" s="74"/>
      <c r="G477" s="74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</row>
    <row r="478" spans="1:26" ht="12.75" customHeight="1">
      <c r="A478" s="74"/>
      <c r="B478" s="81"/>
      <c r="C478" s="74"/>
      <c r="D478" s="74"/>
      <c r="E478" s="74"/>
      <c r="F478" s="74"/>
      <c r="G478" s="74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</row>
    <row r="479" spans="1:26" ht="12.75" customHeight="1">
      <c r="A479" s="74"/>
      <c r="B479" s="81"/>
      <c r="C479" s="74"/>
      <c r="D479" s="74"/>
      <c r="E479" s="74"/>
      <c r="F479" s="74"/>
      <c r="G479" s="74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</row>
    <row r="480" spans="1:26" ht="12.75" customHeight="1">
      <c r="A480" s="74"/>
      <c r="B480" s="81"/>
      <c r="C480" s="74"/>
      <c r="D480" s="74"/>
      <c r="E480" s="74"/>
      <c r="F480" s="74"/>
      <c r="G480" s="74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</row>
    <row r="481" spans="1:26" ht="12.75" customHeight="1">
      <c r="A481" s="74"/>
      <c r="B481" s="81"/>
      <c r="C481" s="74"/>
      <c r="D481" s="74"/>
      <c r="E481" s="74"/>
      <c r="F481" s="74"/>
      <c r="G481" s="74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</row>
    <row r="482" spans="1:26" ht="12.75" customHeight="1">
      <c r="A482" s="74"/>
      <c r="B482" s="81"/>
      <c r="C482" s="74"/>
      <c r="D482" s="74"/>
      <c r="E482" s="74"/>
      <c r="F482" s="74"/>
      <c r="G482" s="74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</row>
    <row r="483" spans="1:26" ht="12.75" customHeight="1">
      <c r="A483" s="74"/>
      <c r="B483" s="81"/>
      <c r="C483" s="74"/>
      <c r="D483" s="74"/>
      <c r="E483" s="74"/>
      <c r="F483" s="74"/>
      <c r="G483" s="74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</row>
    <row r="484" spans="1:26" ht="12.75" customHeight="1">
      <c r="A484" s="74"/>
      <c r="B484" s="81"/>
      <c r="C484" s="74"/>
      <c r="D484" s="74"/>
      <c r="E484" s="74"/>
      <c r="F484" s="74"/>
      <c r="G484" s="74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</row>
    <row r="485" spans="1:26" ht="12.75" customHeight="1">
      <c r="A485" s="74"/>
      <c r="B485" s="81"/>
      <c r="C485" s="74"/>
      <c r="D485" s="74"/>
      <c r="E485" s="74"/>
      <c r="F485" s="74"/>
      <c r="G485" s="74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</row>
    <row r="486" spans="1:26" ht="12.75" customHeight="1">
      <c r="A486" s="74"/>
      <c r="B486" s="81"/>
      <c r="C486" s="74"/>
      <c r="D486" s="74"/>
      <c r="E486" s="74"/>
      <c r="F486" s="74"/>
      <c r="G486" s="74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</row>
    <row r="487" spans="1:26" ht="12.75" customHeight="1">
      <c r="A487" s="74"/>
      <c r="B487" s="81"/>
      <c r="C487" s="74"/>
      <c r="D487" s="74"/>
      <c r="E487" s="74"/>
      <c r="F487" s="74"/>
      <c r="G487" s="74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</row>
    <row r="488" spans="1:26" ht="12.75" customHeight="1">
      <c r="A488" s="74"/>
      <c r="B488" s="81"/>
      <c r="C488" s="74"/>
      <c r="D488" s="74"/>
      <c r="E488" s="74"/>
      <c r="F488" s="74"/>
      <c r="G488" s="74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</row>
    <row r="489" spans="1:26" ht="12.75" customHeight="1">
      <c r="A489" s="74"/>
      <c r="B489" s="81"/>
      <c r="C489" s="74"/>
      <c r="D489" s="74"/>
      <c r="E489" s="74"/>
      <c r="F489" s="74"/>
      <c r="G489" s="74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</row>
    <row r="490" spans="1:26" ht="12.75" customHeight="1">
      <c r="A490" s="74"/>
      <c r="B490" s="81"/>
      <c r="C490" s="74"/>
      <c r="D490" s="74"/>
      <c r="E490" s="74"/>
      <c r="F490" s="74"/>
      <c r="G490" s="74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</row>
    <row r="491" spans="1:26" ht="12.75" customHeight="1">
      <c r="A491" s="74"/>
      <c r="B491" s="81"/>
      <c r="C491" s="74"/>
      <c r="D491" s="74"/>
      <c r="E491" s="74"/>
      <c r="F491" s="74"/>
      <c r="G491" s="74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</row>
    <row r="492" spans="1:26" ht="12.75" customHeight="1">
      <c r="A492" s="74"/>
      <c r="B492" s="81"/>
      <c r="C492" s="74"/>
      <c r="D492" s="74"/>
      <c r="E492" s="74"/>
      <c r="F492" s="74"/>
      <c r="G492" s="74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</row>
    <row r="493" spans="1:26" ht="12.75" customHeight="1">
      <c r="A493" s="74"/>
      <c r="B493" s="81"/>
      <c r="C493" s="74"/>
      <c r="D493" s="74"/>
      <c r="E493" s="74"/>
      <c r="F493" s="74"/>
      <c r="G493" s="74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</row>
    <row r="494" spans="1:26" ht="12.75" customHeight="1">
      <c r="A494" s="74"/>
      <c r="B494" s="81"/>
      <c r="C494" s="74"/>
      <c r="D494" s="74"/>
      <c r="E494" s="74"/>
      <c r="F494" s="74"/>
      <c r="G494" s="74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</row>
    <row r="495" spans="1:26" ht="12.75" customHeight="1">
      <c r="A495" s="74"/>
      <c r="B495" s="81"/>
      <c r="C495" s="74"/>
      <c r="D495" s="74"/>
      <c r="E495" s="74"/>
      <c r="F495" s="74"/>
      <c r="G495" s="74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</row>
    <row r="496" spans="1:26" ht="12.75" customHeight="1">
      <c r="A496" s="74"/>
      <c r="B496" s="81"/>
      <c r="C496" s="74"/>
      <c r="D496" s="74"/>
      <c r="E496" s="74"/>
      <c r="F496" s="74"/>
      <c r="G496" s="74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</row>
    <row r="497" spans="1:26" ht="12.75" customHeight="1">
      <c r="A497" s="74"/>
      <c r="B497" s="81"/>
      <c r="C497" s="74"/>
      <c r="D497" s="74"/>
      <c r="E497" s="74"/>
      <c r="F497" s="74"/>
      <c r="G497" s="74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</row>
    <row r="498" spans="1:26" ht="12.75" customHeight="1">
      <c r="A498" s="74"/>
      <c r="B498" s="81"/>
      <c r="C498" s="74"/>
      <c r="D498" s="74"/>
      <c r="E498" s="74"/>
      <c r="F498" s="74"/>
      <c r="G498" s="74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</row>
    <row r="499" spans="1:26" ht="12.75" customHeight="1">
      <c r="A499" s="74"/>
      <c r="B499" s="81"/>
      <c r="C499" s="74"/>
      <c r="D499" s="74"/>
      <c r="E499" s="74"/>
      <c r="F499" s="74"/>
      <c r="G499" s="74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</row>
    <row r="500" spans="1:26" ht="12.75" customHeight="1">
      <c r="A500" s="74"/>
      <c r="B500" s="81"/>
      <c r="C500" s="74"/>
      <c r="D500" s="74"/>
      <c r="E500" s="74"/>
      <c r="F500" s="74"/>
      <c r="G500" s="74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</row>
    <row r="501" spans="1:26" ht="12.75" customHeight="1">
      <c r="A501" s="74"/>
      <c r="B501" s="81"/>
      <c r="C501" s="74"/>
      <c r="D501" s="74"/>
      <c r="E501" s="74"/>
      <c r="F501" s="74"/>
      <c r="G501" s="74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</row>
    <row r="502" spans="1:26" ht="12.75" customHeight="1">
      <c r="A502" s="74"/>
      <c r="B502" s="81"/>
      <c r="C502" s="74"/>
      <c r="D502" s="74"/>
      <c r="E502" s="74"/>
      <c r="F502" s="74"/>
      <c r="G502" s="74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</row>
    <row r="503" spans="1:26" ht="12.75" customHeight="1">
      <c r="A503" s="74"/>
      <c r="B503" s="81"/>
      <c r="C503" s="74"/>
      <c r="D503" s="74"/>
      <c r="E503" s="74"/>
      <c r="F503" s="74"/>
      <c r="G503" s="74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</row>
    <row r="504" spans="1:26" ht="12.75" customHeight="1">
      <c r="A504" s="74"/>
      <c r="B504" s="81"/>
      <c r="C504" s="74"/>
      <c r="D504" s="74"/>
      <c r="E504" s="74"/>
      <c r="F504" s="74"/>
      <c r="G504" s="74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</row>
    <row r="505" spans="1:26" ht="12.75" customHeight="1">
      <c r="A505" s="74"/>
      <c r="B505" s="81"/>
      <c r="C505" s="74"/>
      <c r="D505" s="74"/>
      <c r="E505" s="74"/>
      <c r="F505" s="74"/>
      <c r="G505" s="74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</row>
    <row r="506" spans="1:26" ht="12.75" customHeight="1">
      <c r="A506" s="74"/>
      <c r="B506" s="81"/>
      <c r="C506" s="74"/>
      <c r="D506" s="74"/>
      <c r="E506" s="74"/>
      <c r="F506" s="74"/>
      <c r="G506" s="74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</row>
    <row r="507" spans="1:26" ht="12.75" customHeight="1">
      <c r="A507" s="74"/>
      <c r="B507" s="81"/>
      <c r="C507" s="74"/>
      <c r="D507" s="74"/>
      <c r="E507" s="74"/>
      <c r="F507" s="74"/>
      <c r="G507" s="74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</row>
    <row r="508" spans="1:26" ht="12.75" customHeight="1">
      <c r="A508" s="74"/>
      <c r="B508" s="81"/>
      <c r="C508" s="74"/>
      <c r="D508" s="74"/>
      <c r="E508" s="74"/>
      <c r="F508" s="74"/>
      <c r="G508" s="74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</row>
    <row r="509" spans="1:26" ht="12.75" customHeight="1">
      <c r="A509" s="74"/>
      <c r="B509" s="81"/>
      <c r="C509" s="74"/>
      <c r="D509" s="74"/>
      <c r="E509" s="74"/>
      <c r="F509" s="74"/>
      <c r="G509" s="74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</row>
    <row r="510" spans="1:26" ht="12.75" customHeight="1">
      <c r="A510" s="74"/>
      <c r="B510" s="81"/>
      <c r="C510" s="74"/>
      <c r="D510" s="74"/>
      <c r="E510" s="74"/>
      <c r="F510" s="74"/>
      <c r="G510" s="74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</row>
    <row r="511" spans="1:26" ht="12.75" customHeight="1">
      <c r="A511" s="74"/>
      <c r="B511" s="81"/>
      <c r="C511" s="74"/>
      <c r="D511" s="74"/>
      <c r="E511" s="74"/>
      <c r="F511" s="74"/>
      <c r="G511" s="74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</row>
    <row r="512" spans="1:26" ht="12.75" customHeight="1">
      <c r="A512" s="74"/>
      <c r="B512" s="81"/>
      <c r="C512" s="74"/>
      <c r="D512" s="74"/>
      <c r="E512" s="74"/>
      <c r="F512" s="74"/>
      <c r="G512" s="74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</row>
    <row r="513" spans="1:26" ht="12.75" customHeight="1">
      <c r="A513" s="74"/>
      <c r="B513" s="81"/>
      <c r="C513" s="74"/>
      <c r="D513" s="74"/>
      <c r="E513" s="74"/>
      <c r="F513" s="74"/>
      <c r="G513" s="74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</row>
    <row r="514" spans="1:26" ht="12.75" customHeight="1">
      <c r="A514" s="74"/>
      <c r="B514" s="81"/>
      <c r="C514" s="74"/>
      <c r="D514" s="74"/>
      <c r="E514" s="74"/>
      <c r="F514" s="74"/>
      <c r="G514" s="74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</row>
    <row r="515" spans="1:26" ht="12.75" customHeight="1">
      <c r="A515" s="74"/>
      <c r="B515" s="81"/>
      <c r="C515" s="74"/>
      <c r="D515" s="74"/>
      <c r="E515" s="74"/>
      <c r="F515" s="74"/>
      <c r="G515" s="74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</row>
    <row r="516" spans="1:26" ht="12.75" customHeight="1">
      <c r="A516" s="74"/>
      <c r="B516" s="81"/>
      <c r="C516" s="74"/>
      <c r="D516" s="74"/>
      <c r="E516" s="74"/>
      <c r="F516" s="74"/>
      <c r="G516" s="74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</row>
    <row r="517" spans="1:26" ht="12.75" customHeight="1">
      <c r="A517" s="74"/>
      <c r="B517" s="81"/>
      <c r="C517" s="74"/>
      <c r="D517" s="74"/>
      <c r="E517" s="74"/>
      <c r="F517" s="74"/>
      <c r="G517" s="74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</row>
    <row r="518" spans="1:26" ht="12.75" customHeight="1">
      <c r="A518" s="74"/>
      <c r="B518" s="81"/>
      <c r="C518" s="74"/>
      <c r="D518" s="74"/>
      <c r="E518" s="74"/>
      <c r="F518" s="74"/>
      <c r="G518" s="74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</row>
    <row r="519" spans="1:26" ht="12.75" customHeight="1">
      <c r="A519" s="74"/>
      <c r="B519" s="81"/>
      <c r="C519" s="74"/>
      <c r="D519" s="74"/>
      <c r="E519" s="74"/>
      <c r="F519" s="74"/>
      <c r="G519" s="74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</row>
    <row r="520" spans="1:26" ht="12.75" customHeight="1">
      <c r="A520" s="74"/>
      <c r="B520" s="81"/>
      <c r="C520" s="74"/>
      <c r="D520" s="74"/>
      <c r="E520" s="74"/>
      <c r="F520" s="74"/>
      <c r="G520" s="74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</row>
    <row r="521" spans="1:26" ht="12.75" customHeight="1">
      <c r="A521" s="74"/>
      <c r="B521" s="81"/>
      <c r="C521" s="74"/>
      <c r="D521" s="74"/>
      <c r="E521" s="74"/>
      <c r="F521" s="74"/>
      <c r="G521" s="74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</row>
    <row r="522" spans="1:26" ht="12.75" customHeight="1">
      <c r="A522" s="74"/>
      <c r="B522" s="81"/>
      <c r="C522" s="74"/>
      <c r="D522" s="74"/>
      <c r="E522" s="74"/>
      <c r="F522" s="74"/>
      <c r="G522" s="74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</row>
    <row r="523" spans="1:26" ht="12.75" customHeight="1">
      <c r="A523" s="74"/>
      <c r="B523" s="81"/>
      <c r="C523" s="74"/>
      <c r="D523" s="74"/>
      <c r="E523" s="74"/>
      <c r="F523" s="74"/>
      <c r="G523" s="74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</row>
    <row r="524" spans="1:26" ht="12.75" customHeight="1">
      <c r="A524" s="74"/>
      <c r="B524" s="81"/>
      <c r="C524" s="74"/>
      <c r="D524" s="74"/>
      <c r="E524" s="74"/>
      <c r="F524" s="74"/>
      <c r="G524" s="74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</row>
    <row r="525" spans="1:26" ht="12.75" customHeight="1">
      <c r="A525" s="74"/>
      <c r="B525" s="81"/>
      <c r="C525" s="74"/>
      <c r="D525" s="74"/>
      <c r="E525" s="74"/>
      <c r="F525" s="74"/>
      <c r="G525" s="74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</row>
    <row r="526" spans="1:26" ht="12.75" customHeight="1">
      <c r="A526" s="74"/>
      <c r="B526" s="81"/>
      <c r="C526" s="74"/>
      <c r="D526" s="74"/>
      <c r="E526" s="74"/>
      <c r="F526" s="74"/>
      <c r="G526" s="74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</row>
    <row r="527" spans="1:26" ht="12.75" customHeight="1">
      <c r="A527" s="74"/>
      <c r="B527" s="81"/>
      <c r="C527" s="74"/>
      <c r="D527" s="74"/>
      <c r="E527" s="74"/>
      <c r="F527" s="74"/>
      <c r="G527" s="74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</row>
    <row r="528" spans="1:26" ht="12.75" customHeight="1">
      <c r="A528" s="74"/>
      <c r="B528" s="81"/>
      <c r="C528" s="74"/>
      <c r="D528" s="74"/>
      <c r="E528" s="74"/>
      <c r="F528" s="74"/>
      <c r="G528" s="74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</row>
    <row r="529" spans="1:26" ht="12.75" customHeight="1">
      <c r="A529" s="74"/>
      <c r="B529" s="81"/>
      <c r="C529" s="74"/>
      <c r="D529" s="74"/>
      <c r="E529" s="74"/>
      <c r="F529" s="74"/>
      <c r="G529" s="74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</row>
    <row r="530" spans="1:26" ht="12.75" customHeight="1">
      <c r="A530" s="74"/>
      <c r="B530" s="81"/>
      <c r="C530" s="74"/>
      <c r="D530" s="74"/>
      <c r="E530" s="74"/>
      <c r="F530" s="74"/>
      <c r="G530" s="74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</row>
    <row r="531" spans="1:26" ht="12.75" customHeight="1">
      <c r="A531" s="74"/>
      <c r="B531" s="81"/>
      <c r="C531" s="74"/>
      <c r="D531" s="74"/>
      <c r="E531" s="74"/>
      <c r="F531" s="74"/>
      <c r="G531" s="74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</row>
    <row r="532" spans="1:26" ht="12.75" customHeight="1">
      <c r="A532" s="74"/>
      <c r="B532" s="81"/>
      <c r="C532" s="74"/>
      <c r="D532" s="74"/>
      <c r="E532" s="74"/>
      <c r="F532" s="74"/>
      <c r="G532" s="74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</row>
    <row r="533" spans="1:26" ht="12.75" customHeight="1">
      <c r="A533" s="74"/>
      <c r="B533" s="81"/>
      <c r="C533" s="74"/>
      <c r="D533" s="74"/>
      <c r="E533" s="74"/>
      <c r="F533" s="74"/>
      <c r="G533" s="74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</row>
    <row r="534" spans="1:26" ht="12.75" customHeight="1">
      <c r="A534" s="74"/>
      <c r="B534" s="81"/>
      <c r="C534" s="74"/>
      <c r="D534" s="74"/>
      <c r="E534" s="74"/>
      <c r="F534" s="74"/>
      <c r="G534" s="74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</row>
    <row r="535" spans="1:26" ht="12.75" customHeight="1">
      <c r="A535" s="74"/>
      <c r="B535" s="81"/>
      <c r="C535" s="74"/>
      <c r="D535" s="74"/>
      <c r="E535" s="74"/>
      <c r="F535" s="74"/>
      <c r="G535" s="74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</row>
    <row r="536" spans="1:26" ht="12.75" customHeight="1">
      <c r="A536" s="74"/>
      <c r="B536" s="81"/>
      <c r="C536" s="74"/>
      <c r="D536" s="74"/>
      <c r="E536" s="74"/>
      <c r="F536" s="74"/>
      <c r="G536" s="74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</row>
    <row r="537" spans="1:26" ht="12.75" customHeight="1">
      <c r="A537" s="74"/>
      <c r="B537" s="81"/>
      <c r="C537" s="74"/>
      <c r="D537" s="74"/>
      <c r="E537" s="74"/>
      <c r="F537" s="74"/>
      <c r="G537" s="74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</row>
    <row r="538" spans="1:26" ht="12.75" customHeight="1">
      <c r="A538" s="74"/>
      <c r="B538" s="81"/>
      <c r="C538" s="74"/>
      <c r="D538" s="74"/>
      <c r="E538" s="74"/>
      <c r="F538" s="74"/>
      <c r="G538" s="74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</row>
    <row r="539" spans="1:26" ht="12.75" customHeight="1">
      <c r="A539" s="74"/>
      <c r="B539" s="81"/>
      <c r="C539" s="74"/>
      <c r="D539" s="74"/>
      <c r="E539" s="74"/>
      <c r="F539" s="74"/>
      <c r="G539" s="74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</row>
    <row r="540" spans="1:26" ht="12.75" customHeight="1">
      <c r="A540" s="74"/>
      <c r="B540" s="81"/>
      <c r="C540" s="74"/>
      <c r="D540" s="74"/>
      <c r="E540" s="74"/>
      <c r="F540" s="74"/>
      <c r="G540" s="74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</row>
    <row r="541" spans="1:26" ht="12.75" customHeight="1">
      <c r="A541" s="74"/>
      <c r="B541" s="81"/>
      <c r="C541" s="74"/>
      <c r="D541" s="74"/>
      <c r="E541" s="74"/>
      <c r="F541" s="74"/>
      <c r="G541" s="74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</row>
    <row r="542" spans="1:26" ht="12.75" customHeight="1">
      <c r="A542" s="74"/>
      <c r="B542" s="81"/>
      <c r="C542" s="74"/>
      <c r="D542" s="74"/>
      <c r="E542" s="74"/>
      <c r="F542" s="74"/>
      <c r="G542" s="74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</row>
    <row r="543" spans="1:26" ht="12.75" customHeight="1">
      <c r="A543" s="74"/>
      <c r="B543" s="81"/>
      <c r="C543" s="74"/>
      <c r="D543" s="74"/>
      <c r="E543" s="74"/>
      <c r="F543" s="74"/>
      <c r="G543" s="74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</row>
    <row r="544" spans="1:26" ht="12.75" customHeight="1">
      <c r="A544" s="74"/>
      <c r="B544" s="81"/>
      <c r="C544" s="74"/>
      <c r="D544" s="74"/>
      <c r="E544" s="74"/>
      <c r="F544" s="74"/>
      <c r="G544" s="74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</row>
    <row r="545" spans="1:26" ht="12.75" customHeight="1">
      <c r="A545" s="74"/>
      <c r="B545" s="81"/>
      <c r="C545" s="74"/>
      <c r="D545" s="74"/>
      <c r="E545" s="74"/>
      <c r="F545" s="74"/>
      <c r="G545" s="74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</row>
    <row r="546" spans="1:26" ht="12.75" customHeight="1">
      <c r="A546" s="74"/>
      <c r="B546" s="81"/>
      <c r="C546" s="74"/>
      <c r="D546" s="74"/>
      <c r="E546" s="74"/>
      <c r="F546" s="74"/>
      <c r="G546" s="74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</row>
    <row r="547" spans="1:26" ht="12.75" customHeight="1">
      <c r="A547" s="74"/>
      <c r="B547" s="81"/>
      <c r="C547" s="74"/>
      <c r="D547" s="74"/>
      <c r="E547" s="74"/>
      <c r="F547" s="74"/>
      <c r="G547" s="74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</row>
    <row r="548" spans="1:26" ht="12.75" customHeight="1">
      <c r="A548" s="74"/>
      <c r="B548" s="81"/>
      <c r="C548" s="74"/>
      <c r="D548" s="74"/>
      <c r="E548" s="74"/>
      <c r="F548" s="74"/>
      <c r="G548" s="74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</row>
    <row r="549" spans="1:26" ht="12.75" customHeight="1">
      <c r="A549" s="74"/>
      <c r="B549" s="81"/>
      <c r="C549" s="74"/>
      <c r="D549" s="74"/>
      <c r="E549" s="74"/>
      <c r="F549" s="74"/>
      <c r="G549" s="74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</row>
    <row r="550" spans="1:26" ht="12.75" customHeight="1">
      <c r="A550" s="74"/>
      <c r="B550" s="81"/>
      <c r="C550" s="74"/>
      <c r="D550" s="74"/>
      <c r="E550" s="74"/>
      <c r="F550" s="74"/>
      <c r="G550" s="74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</row>
    <row r="551" spans="1:26" ht="12.75" customHeight="1">
      <c r="A551" s="74"/>
      <c r="B551" s="81"/>
      <c r="C551" s="74"/>
      <c r="D551" s="74"/>
      <c r="E551" s="74"/>
      <c r="F551" s="74"/>
      <c r="G551" s="74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</row>
    <row r="552" spans="1:26" ht="12.75" customHeight="1">
      <c r="A552" s="74"/>
      <c r="B552" s="81"/>
      <c r="C552" s="74"/>
      <c r="D552" s="74"/>
      <c r="E552" s="74"/>
      <c r="F552" s="74"/>
      <c r="G552" s="74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</row>
    <row r="553" spans="1:26" ht="12.75" customHeight="1">
      <c r="A553" s="74"/>
      <c r="B553" s="81"/>
      <c r="C553" s="74"/>
      <c r="D553" s="74"/>
      <c r="E553" s="74"/>
      <c r="F553" s="74"/>
      <c r="G553" s="74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</row>
    <row r="554" spans="1:26" ht="12.75" customHeight="1">
      <c r="A554" s="74"/>
      <c r="B554" s="81"/>
      <c r="C554" s="74"/>
      <c r="D554" s="74"/>
      <c r="E554" s="74"/>
      <c r="F554" s="74"/>
      <c r="G554" s="74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</row>
    <row r="555" spans="1:26" ht="12.75" customHeight="1">
      <c r="A555" s="74"/>
      <c r="B555" s="81"/>
      <c r="C555" s="74"/>
      <c r="D555" s="74"/>
      <c r="E555" s="74"/>
      <c r="F555" s="74"/>
      <c r="G555" s="74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</row>
    <row r="556" spans="1:26" ht="12.75" customHeight="1">
      <c r="A556" s="74"/>
      <c r="B556" s="81"/>
      <c r="C556" s="74"/>
      <c r="D556" s="74"/>
      <c r="E556" s="74"/>
      <c r="F556" s="74"/>
      <c r="G556" s="74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</row>
    <row r="557" spans="1:26" ht="12.75" customHeight="1">
      <c r="A557" s="74"/>
      <c r="B557" s="81"/>
      <c r="C557" s="74"/>
      <c r="D557" s="74"/>
      <c r="E557" s="74"/>
      <c r="F557" s="74"/>
      <c r="G557" s="74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</row>
    <row r="558" spans="1:26" ht="12.75" customHeight="1">
      <c r="A558" s="74"/>
      <c r="B558" s="81"/>
      <c r="C558" s="74"/>
      <c r="D558" s="74"/>
      <c r="E558" s="74"/>
      <c r="F558" s="74"/>
      <c r="G558" s="74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</row>
    <row r="559" spans="1:26" ht="12.75" customHeight="1">
      <c r="A559" s="74"/>
      <c r="B559" s="81"/>
      <c r="C559" s="74"/>
      <c r="D559" s="74"/>
      <c r="E559" s="74"/>
      <c r="F559" s="74"/>
      <c r="G559" s="74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</row>
    <row r="560" spans="1:26" ht="12.75" customHeight="1">
      <c r="A560" s="74"/>
      <c r="B560" s="81"/>
      <c r="C560" s="74"/>
      <c r="D560" s="74"/>
      <c r="E560" s="74"/>
      <c r="F560" s="74"/>
      <c r="G560" s="74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</row>
    <row r="561" spans="1:26" ht="12.75" customHeight="1">
      <c r="A561" s="74"/>
      <c r="B561" s="81"/>
      <c r="C561" s="74"/>
      <c r="D561" s="74"/>
      <c r="E561" s="74"/>
      <c r="F561" s="74"/>
      <c r="G561" s="74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</row>
    <row r="562" spans="1:26" ht="12.75" customHeight="1">
      <c r="A562" s="74"/>
      <c r="B562" s="81"/>
      <c r="C562" s="74"/>
      <c r="D562" s="74"/>
      <c r="E562" s="74"/>
      <c r="F562" s="74"/>
      <c r="G562" s="74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</row>
    <row r="563" spans="1:26" ht="12.75" customHeight="1">
      <c r="A563" s="74"/>
      <c r="B563" s="81"/>
      <c r="C563" s="74"/>
      <c r="D563" s="74"/>
      <c r="E563" s="74"/>
      <c r="F563" s="74"/>
      <c r="G563" s="74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</row>
    <row r="564" spans="1:26" ht="12.75" customHeight="1">
      <c r="A564" s="74"/>
      <c r="B564" s="81"/>
      <c r="C564" s="74"/>
      <c r="D564" s="74"/>
      <c r="E564" s="74"/>
      <c r="F564" s="74"/>
      <c r="G564" s="74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</row>
    <row r="565" spans="1:26" ht="12.75" customHeight="1">
      <c r="A565" s="74"/>
      <c r="B565" s="81"/>
      <c r="C565" s="74"/>
      <c r="D565" s="74"/>
      <c r="E565" s="74"/>
      <c r="F565" s="74"/>
      <c r="G565" s="74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</row>
    <row r="566" spans="1:26" ht="12.75" customHeight="1">
      <c r="A566" s="74"/>
      <c r="B566" s="81"/>
      <c r="C566" s="74"/>
      <c r="D566" s="74"/>
      <c r="E566" s="74"/>
      <c r="F566" s="74"/>
      <c r="G566" s="74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</row>
    <row r="567" spans="1:26" ht="12.75" customHeight="1">
      <c r="A567" s="74"/>
      <c r="B567" s="81"/>
      <c r="C567" s="74"/>
      <c r="D567" s="74"/>
      <c r="E567" s="74"/>
      <c r="F567" s="74"/>
      <c r="G567" s="74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</row>
    <row r="568" spans="1:26" ht="12.75" customHeight="1">
      <c r="A568" s="74"/>
      <c r="B568" s="81"/>
      <c r="C568" s="74"/>
      <c r="D568" s="74"/>
      <c r="E568" s="74"/>
      <c r="F568" s="74"/>
      <c r="G568" s="74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</row>
    <row r="569" spans="1:26" ht="12.75" customHeight="1">
      <c r="A569" s="74"/>
      <c r="B569" s="81"/>
      <c r="C569" s="74"/>
      <c r="D569" s="74"/>
      <c r="E569" s="74"/>
      <c r="F569" s="74"/>
      <c r="G569" s="74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</row>
    <row r="570" spans="1:26" ht="12.75" customHeight="1">
      <c r="A570" s="74"/>
      <c r="B570" s="81"/>
      <c r="C570" s="74"/>
      <c r="D570" s="74"/>
      <c r="E570" s="74"/>
      <c r="F570" s="74"/>
      <c r="G570" s="74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</row>
    <row r="571" spans="1:26" ht="12.75" customHeight="1">
      <c r="A571" s="74"/>
      <c r="B571" s="81"/>
      <c r="C571" s="74"/>
      <c r="D571" s="74"/>
      <c r="E571" s="74"/>
      <c r="F571" s="74"/>
      <c r="G571" s="74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</row>
    <row r="572" spans="1:26" ht="12.75" customHeight="1">
      <c r="A572" s="74"/>
      <c r="B572" s="81"/>
      <c r="C572" s="74"/>
      <c r="D572" s="74"/>
      <c r="E572" s="74"/>
      <c r="F572" s="74"/>
      <c r="G572" s="74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</row>
    <row r="573" spans="1:26" ht="12.75" customHeight="1">
      <c r="A573" s="74"/>
      <c r="B573" s="81"/>
      <c r="C573" s="74"/>
      <c r="D573" s="74"/>
      <c r="E573" s="74"/>
      <c r="F573" s="74"/>
      <c r="G573" s="74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</row>
    <row r="574" spans="1:26" ht="12.75" customHeight="1">
      <c r="A574" s="74"/>
      <c r="B574" s="81"/>
      <c r="C574" s="74"/>
      <c r="D574" s="74"/>
      <c r="E574" s="74"/>
      <c r="F574" s="74"/>
      <c r="G574" s="74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</row>
    <row r="575" spans="1:26" ht="12.75" customHeight="1">
      <c r="A575" s="74"/>
      <c r="B575" s="81"/>
      <c r="C575" s="74"/>
      <c r="D575" s="74"/>
      <c r="E575" s="74"/>
      <c r="F575" s="74"/>
      <c r="G575" s="74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</row>
    <row r="576" spans="1:26" ht="12.75" customHeight="1">
      <c r="A576" s="74"/>
      <c r="B576" s="81"/>
      <c r="C576" s="74"/>
      <c r="D576" s="74"/>
      <c r="E576" s="74"/>
      <c r="F576" s="74"/>
      <c r="G576" s="74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</row>
    <row r="577" spans="1:26" ht="12.75" customHeight="1">
      <c r="A577" s="74"/>
      <c r="B577" s="81"/>
      <c r="C577" s="74"/>
      <c r="D577" s="74"/>
      <c r="E577" s="74"/>
      <c r="F577" s="74"/>
      <c r="G577" s="74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</row>
    <row r="578" spans="1:26" ht="12.75" customHeight="1">
      <c r="A578" s="74"/>
      <c r="B578" s="81"/>
      <c r="C578" s="74"/>
      <c r="D578" s="74"/>
      <c r="E578" s="74"/>
      <c r="F578" s="74"/>
      <c r="G578" s="74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</row>
    <row r="579" spans="1:26" ht="12.75" customHeight="1">
      <c r="A579" s="74"/>
      <c r="B579" s="81"/>
      <c r="C579" s="74"/>
      <c r="D579" s="74"/>
      <c r="E579" s="74"/>
      <c r="F579" s="74"/>
      <c r="G579" s="74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</row>
    <row r="580" spans="1:26" ht="12.75" customHeight="1">
      <c r="A580" s="74"/>
      <c r="B580" s="81"/>
      <c r="C580" s="74"/>
      <c r="D580" s="74"/>
      <c r="E580" s="74"/>
      <c r="F580" s="74"/>
      <c r="G580" s="74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</row>
    <row r="581" spans="1:26" ht="12.75" customHeight="1">
      <c r="A581" s="74"/>
      <c r="B581" s="81"/>
      <c r="C581" s="74"/>
      <c r="D581" s="74"/>
      <c r="E581" s="74"/>
      <c r="F581" s="74"/>
      <c r="G581" s="74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</row>
    <row r="582" spans="1:26" ht="12.75" customHeight="1">
      <c r="A582" s="74"/>
      <c r="B582" s="81"/>
      <c r="C582" s="74"/>
      <c r="D582" s="74"/>
      <c r="E582" s="74"/>
      <c r="F582" s="74"/>
      <c r="G582" s="74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</row>
    <row r="583" spans="1:26" ht="12.75" customHeight="1">
      <c r="A583" s="74"/>
      <c r="B583" s="81"/>
      <c r="C583" s="74"/>
      <c r="D583" s="74"/>
      <c r="E583" s="74"/>
      <c r="F583" s="74"/>
      <c r="G583" s="74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</row>
    <row r="584" spans="1:26" ht="12.75" customHeight="1">
      <c r="A584" s="74"/>
      <c r="B584" s="81"/>
      <c r="C584" s="74"/>
      <c r="D584" s="74"/>
      <c r="E584" s="74"/>
      <c r="F584" s="74"/>
      <c r="G584" s="74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</row>
    <row r="585" spans="1:26" ht="12.75" customHeight="1">
      <c r="A585" s="74"/>
      <c r="B585" s="81"/>
      <c r="C585" s="74"/>
      <c r="D585" s="74"/>
      <c r="E585" s="74"/>
      <c r="F585" s="74"/>
      <c r="G585" s="74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</row>
    <row r="586" spans="1:26" ht="12.75" customHeight="1">
      <c r="A586" s="74"/>
      <c r="B586" s="81"/>
      <c r="C586" s="74"/>
      <c r="D586" s="74"/>
      <c r="E586" s="74"/>
      <c r="F586" s="74"/>
      <c r="G586" s="74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</row>
    <row r="587" spans="1:26" ht="12.75" customHeight="1">
      <c r="A587" s="74"/>
      <c r="B587" s="81"/>
      <c r="C587" s="74"/>
      <c r="D587" s="74"/>
      <c r="E587" s="74"/>
      <c r="F587" s="74"/>
      <c r="G587" s="74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</row>
    <row r="588" spans="1:26" ht="12.75" customHeight="1">
      <c r="A588" s="74"/>
      <c r="B588" s="81"/>
      <c r="C588" s="74"/>
      <c r="D588" s="74"/>
      <c r="E588" s="74"/>
      <c r="F588" s="74"/>
      <c r="G588" s="74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</row>
    <row r="589" spans="1:26" ht="12.75" customHeight="1">
      <c r="A589" s="74"/>
      <c r="B589" s="81"/>
      <c r="C589" s="74"/>
      <c r="D589" s="74"/>
      <c r="E589" s="74"/>
      <c r="F589" s="74"/>
      <c r="G589" s="74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</row>
    <row r="590" spans="1:26" ht="12.75" customHeight="1">
      <c r="A590" s="74"/>
      <c r="B590" s="81"/>
      <c r="C590" s="74"/>
      <c r="D590" s="74"/>
      <c r="E590" s="74"/>
      <c r="F590" s="74"/>
      <c r="G590" s="74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</row>
    <row r="591" spans="1:26" ht="12.75" customHeight="1">
      <c r="A591" s="74"/>
      <c r="B591" s="81"/>
      <c r="C591" s="74"/>
      <c r="D591" s="74"/>
      <c r="E591" s="74"/>
      <c r="F591" s="74"/>
      <c r="G591" s="74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</row>
    <row r="592" spans="1:26" ht="12.75" customHeight="1">
      <c r="A592" s="74"/>
      <c r="B592" s="81"/>
      <c r="C592" s="74"/>
      <c r="D592" s="74"/>
      <c r="E592" s="74"/>
      <c r="F592" s="74"/>
      <c r="G592" s="74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</row>
    <row r="593" spans="1:26" ht="12.75" customHeight="1">
      <c r="A593" s="74"/>
      <c r="B593" s="81"/>
      <c r="C593" s="74"/>
      <c r="D593" s="74"/>
      <c r="E593" s="74"/>
      <c r="F593" s="74"/>
      <c r="G593" s="74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</row>
    <row r="594" spans="1:26" ht="12.75" customHeight="1">
      <c r="A594" s="74"/>
      <c r="B594" s="81"/>
      <c r="C594" s="74"/>
      <c r="D594" s="74"/>
      <c r="E594" s="74"/>
      <c r="F594" s="74"/>
      <c r="G594" s="74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</row>
    <row r="595" spans="1:26" ht="12.75" customHeight="1">
      <c r="A595" s="74"/>
      <c r="B595" s="81"/>
      <c r="C595" s="74"/>
      <c r="D595" s="74"/>
      <c r="E595" s="74"/>
      <c r="F595" s="74"/>
      <c r="G595" s="74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</row>
    <row r="596" spans="1:26" ht="12.75" customHeight="1">
      <c r="A596" s="74"/>
      <c r="B596" s="81"/>
      <c r="C596" s="74"/>
      <c r="D596" s="74"/>
      <c r="E596" s="74"/>
      <c r="F596" s="74"/>
      <c r="G596" s="74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</row>
    <row r="597" spans="1:26" ht="12.75" customHeight="1">
      <c r="A597" s="74"/>
      <c r="B597" s="81"/>
      <c r="C597" s="74"/>
      <c r="D597" s="74"/>
      <c r="E597" s="74"/>
      <c r="F597" s="74"/>
      <c r="G597" s="74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</row>
    <row r="598" spans="1:26" ht="12.75" customHeight="1">
      <c r="A598" s="74"/>
      <c r="B598" s="81"/>
      <c r="C598" s="74"/>
      <c r="D598" s="74"/>
      <c r="E598" s="74"/>
      <c r="F598" s="74"/>
      <c r="G598" s="74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</row>
    <row r="599" spans="1:26" ht="12.75" customHeight="1">
      <c r="A599" s="74"/>
      <c r="B599" s="81"/>
      <c r="C599" s="74"/>
      <c r="D599" s="74"/>
      <c r="E599" s="74"/>
      <c r="F599" s="74"/>
      <c r="G599" s="74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</row>
    <row r="600" spans="1:26" ht="12.75" customHeight="1">
      <c r="A600" s="74"/>
      <c r="B600" s="81"/>
      <c r="C600" s="74"/>
      <c r="D600" s="74"/>
      <c r="E600" s="74"/>
      <c r="F600" s="74"/>
      <c r="G600" s="74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</row>
    <row r="601" spans="1:26" ht="12.75" customHeight="1">
      <c r="A601" s="74"/>
      <c r="B601" s="81"/>
      <c r="C601" s="74"/>
      <c r="D601" s="74"/>
      <c r="E601" s="74"/>
      <c r="F601" s="74"/>
      <c r="G601" s="74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</row>
    <row r="602" spans="1:26" ht="12.75" customHeight="1">
      <c r="A602" s="74"/>
      <c r="B602" s="81"/>
      <c r="C602" s="74"/>
      <c r="D602" s="74"/>
      <c r="E602" s="74"/>
      <c r="F602" s="74"/>
      <c r="G602" s="74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</row>
    <row r="603" spans="1:26" ht="12.75" customHeight="1">
      <c r="A603" s="74"/>
      <c r="B603" s="81"/>
      <c r="C603" s="74"/>
      <c r="D603" s="74"/>
      <c r="E603" s="74"/>
      <c r="F603" s="74"/>
      <c r="G603" s="74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</row>
    <row r="604" spans="1:26" ht="12.75" customHeight="1">
      <c r="A604" s="74"/>
      <c r="B604" s="81"/>
      <c r="C604" s="74"/>
      <c r="D604" s="74"/>
      <c r="E604" s="74"/>
      <c r="F604" s="74"/>
      <c r="G604" s="74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</row>
    <row r="605" spans="1:26" ht="12.75" customHeight="1">
      <c r="A605" s="74"/>
      <c r="B605" s="81"/>
      <c r="C605" s="74"/>
      <c r="D605" s="74"/>
      <c r="E605" s="74"/>
      <c r="F605" s="74"/>
      <c r="G605" s="74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</row>
    <row r="606" spans="1:26" ht="12.75" customHeight="1">
      <c r="A606" s="74"/>
      <c r="B606" s="81"/>
      <c r="C606" s="74"/>
      <c r="D606" s="74"/>
      <c r="E606" s="74"/>
      <c r="F606" s="74"/>
      <c r="G606" s="74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</row>
    <row r="607" spans="1:26" ht="12.75" customHeight="1">
      <c r="A607" s="74"/>
      <c r="B607" s="81"/>
      <c r="C607" s="74"/>
      <c r="D607" s="74"/>
      <c r="E607" s="74"/>
      <c r="F607" s="74"/>
      <c r="G607" s="74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</row>
    <row r="608" spans="1:26" ht="12.75" customHeight="1">
      <c r="A608" s="74"/>
      <c r="B608" s="81"/>
      <c r="C608" s="74"/>
      <c r="D608" s="74"/>
      <c r="E608" s="74"/>
      <c r="F608" s="74"/>
      <c r="G608" s="74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</row>
    <row r="609" spans="1:26" ht="12.75" customHeight="1">
      <c r="A609" s="74"/>
      <c r="B609" s="81"/>
      <c r="C609" s="74"/>
      <c r="D609" s="74"/>
      <c r="E609" s="74"/>
      <c r="F609" s="74"/>
      <c r="G609" s="74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</row>
    <row r="610" spans="1:26" ht="12.75" customHeight="1">
      <c r="A610" s="74"/>
      <c r="B610" s="81"/>
      <c r="C610" s="74"/>
      <c r="D610" s="74"/>
      <c r="E610" s="74"/>
      <c r="F610" s="74"/>
      <c r="G610" s="74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</row>
    <row r="611" spans="1:26" ht="12.75" customHeight="1">
      <c r="A611" s="74"/>
      <c r="B611" s="81"/>
      <c r="C611" s="74"/>
      <c r="D611" s="74"/>
      <c r="E611" s="74"/>
      <c r="F611" s="74"/>
      <c r="G611" s="74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</row>
    <row r="612" spans="1:26" ht="12.75" customHeight="1">
      <c r="A612" s="74"/>
      <c r="B612" s="81"/>
      <c r="C612" s="74"/>
      <c r="D612" s="74"/>
      <c r="E612" s="74"/>
      <c r="F612" s="74"/>
      <c r="G612" s="74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</row>
    <row r="613" spans="1:26" ht="12.75" customHeight="1">
      <c r="A613" s="74"/>
      <c r="B613" s="81"/>
      <c r="C613" s="74"/>
      <c r="D613" s="74"/>
      <c r="E613" s="74"/>
      <c r="F613" s="74"/>
      <c r="G613" s="74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</row>
    <row r="614" spans="1:26" ht="12.75" customHeight="1">
      <c r="A614" s="74"/>
      <c r="B614" s="81"/>
      <c r="C614" s="74"/>
      <c r="D614" s="74"/>
      <c r="E614" s="74"/>
      <c r="F614" s="74"/>
      <c r="G614" s="74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</row>
    <row r="615" spans="1:26" ht="12.75" customHeight="1">
      <c r="A615" s="74"/>
      <c r="B615" s="81"/>
      <c r="C615" s="74"/>
      <c r="D615" s="74"/>
      <c r="E615" s="74"/>
      <c r="F615" s="74"/>
      <c r="G615" s="74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</row>
    <row r="616" spans="1:26" ht="12.75" customHeight="1">
      <c r="A616" s="74"/>
      <c r="B616" s="81"/>
      <c r="C616" s="74"/>
      <c r="D616" s="74"/>
      <c r="E616" s="74"/>
      <c r="F616" s="74"/>
      <c r="G616" s="74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</row>
    <row r="617" spans="1:26" ht="12.75" customHeight="1">
      <c r="A617" s="74"/>
      <c r="B617" s="81"/>
      <c r="C617" s="74"/>
      <c r="D617" s="74"/>
      <c r="E617" s="74"/>
      <c r="F617" s="74"/>
      <c r="G617" s="74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</row>
    <row r="618" spans="1:26" ht="12.75" customHeight="1">
      <c r="A618" s="74"/>
      <c r="B618" s="81"/>
      <c r="C618" s="74"/>
      <c r="D618" s="74"/>
      <c r="E618" s="74"/>
      <c r="F618" s="74"/>
      <c r="G618" s="74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</row>
    <row r="619" spans="1:26" ht="12.75" customHeight="1">
      <c r="A619" s="74"/>
      <c r="B619" s="81"/>
      <c r="C619" s="74"/>
      <c r="D619" s="74"/>
      <c r="E619" s="74"/>
      <c r="F619" s="74"/>
      <c r="G619" s="74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</row>
    <row r="620" spans="1:26" ht="12.75" customHeight="1">
      <c r="A620" s="74"/>
      <c r="B620" s="81"/>
      <c r="C620" s="74"/>
      <c r="D620" s="74"/>
      <c r="E620" s="74"/>
      <c r="F620" s="74"/>
      <c r="G620" s="74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</row>
    <row r="621" spans="1:26" ht="12.75" customHeight="1">
      <c r="A621" s="74"/>
      <c r="B621" s="81"/>
      <c r="C621" s="74"/>
      <c r="D621" s="74"/>
      <c r="E621" s="74"/>
      <c r="F621" s="74"/>
      <c r="G621" s="74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</row>
    <row r="622" spans="1:26" ht="12.75" customHeight="1">
      <c r="A622" s="74"/>
      <c r="B622" s="81"/>
      <c r="C622" s="74"/>
      <c r="D622" s="74"/>
      <c r="E622" s="74"/>
      <c r="F622" s="74"/>
      <c r="G622" s="74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</row>
    <row r="623" spans="1:26" ht="12.75" customHeight="1">
      <c r="A623" s="74"/>
      <c r="B623" s="81"/>
      <c r="C623" s="74"/>
      <c r="D623" s="74"/>
      <c r="E623" s="74"/>
      <c r="F623" s="74"/>
      <c r="G623" s="74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</row>
    <row r="624" spans="1:26" ht="12.75" customHeight="1">
      <c r="A624" s="74"/>
      <c r="B624" s="81"/>
      <c r="C624" s="74"/>
      <c r="D624" s="74"/>
      <c r="E624" s="74"/>
      <c r="F624" s="74"/>
      <c r="G624" s="74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</row>
    <row r="625" spans="1:26" ht="12.75" customHeight="1">
      <c r="A625" s="74"/>
      <c r="B625" s="81"/>
      <c r="C625" s="74"/>
      <c r="D625" s="74"/>
      <c r="E625" s="74"/>
      <c r="F625" s="74"/>
      <c r="G625" s="74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</row>
    <row r="626" spans="1:26" ht="12.75" customHeight="1">
      <c r="A626" s="74"/>
      <c r="B626" s="81"/>
      <c r="C626" s="74"/>
      <c r="D626" s="74"/>
      <c r="E626" s="74"/>
      <c r="F626" s="74"/>
      <c r="G626" s="74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</row>
    <row r="627" spans="1:26" ht="12.75" customHeight="1">
      <c r="A627" s="74"/>
      <c r="B627" s="81"/>
      <c r="C627" s="74"/>
      <c r="D627" s="74"/>
      <c r="E627" s="74"/>
      <c r="F627" s="74"/>
      <c r="G627" s="74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</row>
    <row r="628" spans="1:26" ht="12.75" customHeight="1">
      <c r="A628" s="74"/>
      <c r="B628" s="81"/>
      <c r="C628" s="74"/>
      <c r="D628" s="74"/>
      <c r="E628" s="74"/>
      <c r="F628" s="74"/>
      <c r="G628" s="74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</row>
    <row r="629" spans="1:26" ht="12.75" customHeight="1">
      <c r="A629" s="74"/>
      <c r="B629" s="81"/>
      <c r="C629" s="74"/>
      <c r="D629" s="74"/>
      <c r="E629" s="74"/>
      <c r="F629" s="74"/>
      <c r="G629" s="74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</row>
    <row r="630" spans="1:26" ht="12.75" customHeight="1">
      <c r="A630" s="74"/>
      <c r="B630" s="81"/>
      <c r="C630" s="74"/>
      <c r="D630" s="74"/>
      <c r="E630" s="74"/>
      <c r="F630" s="74"/>
      <c r="G630" s="74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</row>
    <row r="631" spans="1:26" ht="12.75" customHeight="1">
      <c r="A631" s="74"/>
      <c r="B631" s="81"/>
      <c r="C631" s="74"/>
      <c r="D631" s="74"/>
      <c r="E631" s="74"/>
      <c r="F631" s="74"/>
      <c r="G631" s="74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</row>
    <row r="632" spans="1:26" ht="12.75" customHeight="1">
      <c r="A632" s="74"/>
      <c r="B632" s="81"/>
      <c r="C632" s="74"/>
      <c r="D632" s="74"/>
      <c r="E632" s="74"/>
      <c r="F632" s="74"/>
      <c r="G632" s="74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</row>
    <row r="633" spans="1:26" ht="12.75" customHeight="1">
      <c r="A633" s="74"/>
      <c r="B633" s="81"/>
      <c r="C633" s="74"/>
      <c r="D633" s="74"/>
      <c r="E633" s="74"/>
      <c r="F633" s="74"/>
      <c r="G633" s="74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</row>
    <row r="634" spans="1:26" ht="12.75" customHeight="1">
      <c r="A634" s="74"/>
      <c r="B634" s="81"/>
      <c r="C634" s="74"/>
      <c r="D634" s="74"/>
      <c r="E634" s="74"/>
      <c r="F634" s="74"/>
      <c r="G634" s="74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</row>
    <row r="635" spans="1:26" ht="12.75" customHeight="1">
      <c r="A635" s="74"/>
      <c r="B635" s="81"/>
      <c r="C635" s="74"/>
      <c r="D635" s="74"/>
      <c r="E635" s="74"/>
      <c r="F635" s="74"/>
      <c r="G635" s="74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</row>
    <row r="636" spans="1:26" ht="12.75" customHeight="1">
      <c r="A636" s="74"/>
      <c r="B636" s="81"/>
      <c r="C636" s="74"/>
      <c r="D636" s="74"/>
      <c r="E636" s="74"/>
      <c r="F636" s="74"/>
      <c r="G636" s="74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</row>
    <row r="637" spans="1:26" ht="12.75" customHeight="1">
      <c r="A637" s="74"/>
      <c r="B637" s="81"/>
      <c r="C637" s="74"/>
      <c r="D637" s="74"/>
      <c r="E637" s="74"/>
      <c r="F637" s="74"/>
      <c r="G637" s="74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</row>
    <row r="638" spans="1:26" ht="12.75" customHeight="1">
      <c r="A638" s="74"/>
      <c r="B638" s="81"/>
      <c r="C638" s="74"/>
      <c r="D638" s="74"/>
      <c r="E638" s="74"/>
      <c r="F638" s="74"/>
      <c r="G638" s="74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</row>
    <row r="639" spans="1:26" ht="12.75" customHeight="1">
      <c r="A639" s="74"/>
      <c r="B639" s="81"/>
      <c r="C639" s="74"/>
      <c r="D639" s="74"/>
      <c r="E639" s="74"/>
      <c r="F639" s="74"/>
      <c r="G639" s="74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</row>
    <row r="640" spans="1:26" ht="12.75" customHeight="1">
      <c r="A640" s="74"/>
      <c r="B640" s="81"/>
      <c r="C640" s="74"/>
      <c r="D640" s="74"/>
      <c r="E640" s="74"/>
      <c r="F640" s="74"/>
      <c r="G640" s="74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</row>
    <row r="641" spans="1:26" ht="12.75" customHeight="1">
      <c r="A641" s="74"/>
      <c r="B641" s="81"/>
      <c r="C641" s="74"/>
      <c r="D641" s="74"/>
      <c r="E641" s="74"/>
      <c r="F641" s="74"/>
      <c r="G641" s="74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</row>
    <row r="642" spans="1:26" ht="12.75" customHeight="1">
      <c r="A642" s="74"/>
      <c r="B642" s="81"/>
      <c r="C642" s="74"/>
      <c r="D642" s="74"/>
      <c r="E642" s="74"/>
      <c r="F642" s="74"/>
      <c r="G642" s="74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</row>
    <row r="643" spans="1:26" ht="12.75" customHeight="1">
      <c r="A643" s="74"/>
      <c r="B643" s="81"/>
      <c r="C643" s="74"/>
      <c r="D643" s="74"/>
      <c r="E643" s="74"/>
      <c r="F643" s="74"/>
      <c r="G643" s="74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</row>
    <row r="644" spans="1:26" ht="12.75" customHeight="1">
      <c r="A644" s="74"/>
      <c r="B644" s="81"/>
      <c r="C644" s="74"/>
      <c r="D644" s="74"/>
      <c r="E644" s="74"/>
      <c r="F644" s="74"/>
      <c r="G644" s="74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</row>
    <row r="645" spans="1:26" ht="12.75" customHeight="1">
      <c r="A645" s="74"/>
      <c r="B645" s="81"/>
      <c r="C645" s="74"/>
      <c r="D645" s="74"/>
      <c r="E645" s="74"/>
      <c r="F645" s="74"/>
      <c r="G645" s="74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</row>
    <row r="646" spans="1:26" ht="12.75" customHeight="1">
      <c r="A646" s="74"/>
      <c r="B646" s="81"/>
      <c r="C646" s="74"/>
      <c r="D646" s="74"/>
      <c r="E646" s="74"/>
      <c r="F646" s="74"/>
      <c r="G646" s="74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</row>
    <row r="647" spans="1:26" ht="12.75" customHeight="1">
      <c r="A647" s="74"/>
      <c r="B647" s="81"/>
      <c r="C647" s="74"/>
      <c r="D647" s="74"/>
      <c r="E647" s="74"/>
      <c r="F647" s="74"/>
      <c r="G647" s="74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</row>
    <row r="648" spans="1:26" ht="12.75" customHeight="1">
      <c r="A648" s="74"/>
      <c r="B648" s="81"/>
      <c r="C648" s="74"/>
      <c r="D648" s="74"/>
      <c r="E648" s="74"/>
      <c r="F648" s="74"/>
      <c r="G648" s="74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</row>
    <row r="649" spans="1:26" ht="12.75" customHeight="1">
      <c r="A649" s="74"/>
      <c r="B649" s="81"/>
      <c r="C649" s="74"/>
      <c r="D649" s="74"/>
      <c r="E649" s="74"/>
      <c r="F649" s="74"/>
      <c r="G649" s="74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</row>
    <row r="650" spans="1:26" ht="12.75" customHeight="1">
      <c r="A650" s="74"/>
      <c r="B650" s="81"/>
      <c r="C650" s="74"/>
      <c r="D650" s="74"/>
      <c r="E650" s="74"/>
      <c r="F650" s="74"/>
      <c r="G650" s="74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</row>
    <row r="651" spans="1:26" ht="12.75" customHeight="1">
      <c r="A651" s="74"/>
      <c r="B651" s="81"/>
      <c r="C651" s="74"/>
      <c r="D651" s="74"/>
      <c r="E651" s="74"/>
      <c r="F651" s="74"/>
      <c r="G651" s="74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</row>
    <row r="652" spans="1:26" ht="12.75" customHeight="1">
      <c r="A652" s="74"/>
      <c r="B652" s="81"/>
      <c r="C652" s="74"/>
      <c r="D652" s="74"/>
      <c r="E652" s="74"/>
      <c r="F652" s="74"/>
      <c r="G652" s="74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</row>
    <row r="653" spans="1:26" ht="12.75" customHeight="1">
      <c r="A653" s="74"/>
      <c r="B653" s="81"/>
      <c r="C653" s="74"/>
      <c r="D653" s="74"/>
      <c r="E653" s="74"/>
      <c r="F653" s="74"/>
      <c r="G653" s="74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</row>
    <row r="654" spans="1:26" ht="12.75" customHeight="1">
      <c r="A654" s="74"/>
      <c r="B654" s="81"/>
      <c r="C654" s="74"/>
      <c r="D654" s="74"/>
      <c r="E654" s="74"/>
      <c r="F654" s="74"/>
      <c r="G654" s="74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</row>
    <row r="655" spans="1:26" ht="12.75" customHeight="1">
      <c r="A655" s="74"/>
      <c r="B655" s="81"/>
      <c r="C655" s="74"/>
      <c r="D655" s="74"/>
      <c r="E655" s="74"/>
      <c r="F655" s="74"/>
      <c r="G655" s="74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</row>
    <row r="656" spans="1:26" ht="12.75" customHeight="1">
      <c r="A656" s="74"/>
      <c r="B656" s="81"/>
      <c r="C656" s="74"/>
      <c r="D656" s="74"/>
      <c r="E656" s="74"/>
      <c r="F656" s="74"/>
      <c r="G656" s="74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</row>
    <row r="657" spans="1:26" ht="12.75" customHeight="1">
      <c r="A657" s="74"/>
      <c r="B657" s="81"/>
      <c r="C657" s="74"/>
      <c r="D657" s="74"/>
      <c r="E657" s="74"/>
      <c r="F657" s="74"/>
      <c r="G657" s="74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</row>
    <row r="658" spans="1:26" ht="12.75" customHeight="1">
      <c r="A658" s="74"/>
      <c r="B658" s="81"/>
      <c r="C658" s="74"/>
      <c r="D658" s="74"/>
      <c r="E658" s="74"/>
      <c r="F658" s="74"/>
      <c r="G658" s="74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</row>
    <row r="659" spans="1:26" ht="12.75" customHeight="1">
      <c r="A659" s="74"/>
      <c r="B659" s="81"/>
      <c r="C659" s="74"/>
      <c r="D659" s="74"/>
      <c r="E659" s="74"/>
      <c r="F659" s="74"/>
      <c r="G659" s="74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</row>
    <row r="660" spans="1:26" ht="12.75" customHeight="1">
      <c r="A660" s="74"/>
      <c r="B660" s="81"/>
      <c r="C660" s="74"/>
      <c r="D660" s="74"/>
      <c r="E660" s="74"/>
      <c r="F660" s="74"/>
      <c r="G660" s="74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</row>
    <row r="661" spans="1:26" ht="12.75" customHeight="1">
      <c r="A661" s="74"/>
      <c r="B661" s="81"/>
      <c r="C661" s="74"/>
      <c r="D661" s="74"/>
      <c r="E661" s="74"/>
      <c r="F661" s="74"/>
      <c r="G661" s="74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</row>
    <row r="662" spans="1:26" ht="12.75" customHeight="1">
      <c r="A662" s="74"/>
      <c r="B662" s="81"/>
      <c r="C662" s="74"/>
      <c r="D662" s="74"/>
      <c r="E662" s="74"/>
      <c r="F662" s="74"/>
      <c r="G662" s="74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</row>
    <row r="663" spans="1:26" ht="12.75" customHeight="1">
      <c r="A663" s="74"/>
      <c r="B663" s="81"/>
      <c r="C663" s="74"/>
      <c r="D663" s="74"/>
      <c r="E663" s="74"/>
      <c r="F663" s="74"/>
      <c r="G663" s="74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</row>
    <row r="664" spans="1:26" ht="12.75" customHeight="1">
      <c r="A664" s="74"/>
      <c r="B664" s="81"/>
      <c r="C664" s="74"/>
      <c r="D664" s="74"/>
      <c r="E664" s="74"/>
      <c r="F664" s="74"/>
      <c r="G664" s="74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</row>
    <row r="665" spans="1:26" ht="12.75" customHeight="1">
      <c r="A665" s="74"/>
      <c r="B665" s="81"/>
      <c r="C665" s="74"/>
      <c r="D665" s="74"/>
      <c r="E665" s="74"/>
      <c r="F665" s="74"/>
      <c r="G665" s="74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</row>
    <row r="666" spans="1:26" ht="12.75" customHeight="1">
      <c r="A666" s="74"/>
      <c r="B666" s="81"/>
      <c r="C666" s="74"/>
      <c r="D666" s="74"/>
      <c r="E666" s="74"/>
      <c r="F666" s="74"/>
      <c r="G666" s="74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</row>
    <row r="667" spans="1:26" ht="12.75" customHeight="1">
      <c r="A667" s="74"/>
      <c r="B667" s="81"/>
      <c r="C667" s="74"/>
      <c r="D667" s="74"/>
      <c r="E667" s="74"/>
      <c r="F667" s="74"/>
      <c r="G667" s="74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</row>
    <row r="668" spans="1:26" ht="12.75" customHeight="1">
      <c r="A668" s="74"/>
      <c r="B668" s="81"/>
      <c r="C668" s="74"/>
      <c r="D668" s="74"/>
      <c r="E668" s="74"/>
      <c r="F668" s="74"/>
      <c r="G668" s="74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</row>
    <row r="669" spans="1:26" ht="12.75" customHeight="1">
      <c r="A669" s="74"/>
      <c r="B669" s="81"/>
      <c r="C669" s="74"/>
      <c r="D669" s="74"/>
      <c r="E669" s="74"/>
      <c r="F669" s="74"/>
      <c r="G669" s="74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</row>
    <row r="670" spans="1:26" ht="12.75" customHeight="1">
      <c r="A670" s="74"/>
      <c r="B670" s="81"/>
      <c r="C670" s="74"/>
      <c r="D670" s="74"/>
      <c r="E670" s="74"/>
      <c r="F670" s="74"/>
      <c r="G670" s="74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</row>
    <row r="671" spans="1:26" ht="12.75" customHeight="1">
      <c r="A671" s="74"/>
      <c r="B671" s="81"/>
      <c r="C671" s="74"/>
      <c r="D671" s="74"/>
      <c r="E671" s="74"/>
      <c r="F671" s="74"/>
      <c r="G671" s="74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</row>
    <row r="672" spans="1:26" ht="12.75" customHeight="1">
      <c r="A672" s="74"/>
      <c r="B672" s="81"/>
      <c r="C672" s="74"/>
      <c r="D672" s="74"/>
      <c r="E672" s="74"/>
      <c r="F672" s="74"/>
      <c r="G672" s="74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</row>
    <row r="673" spans="1:26" ht="12.75" customHeight="1">
      <c r="A673" s="74"/>
      <c r="B673" s="81"/>
      <c r="C673" s="74"/>
      <c r="D673" s="74"/>
      <c r="E673" s="74"/>
      <c r="F673" s="74"/>
      <c r="G673" s="74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</row>
    <row r="674" spans="1:26" ht="12.75" customHeight="1">
      <c r="A674" s="74"/>
      <c r="B674" s="81"/>
      <c r="C674" s="74"/>
      <c r="D674" s="74"/>
      <c r="E674" s="74"/>
      <c r="F674" s="74"/>
      <c r="G674" s="74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</row>
    <row r="675" spans="1:26" ht="12.75" customHeight="1">
      <c r="A675" s="74"/>
      <c r="B675" s="81"/>
      <c r="C675" s="74"/>
      <c r="D675" s="74"/>
      <c r="E675" s="74"/>
      <c r="F675" s="74"/>
      <c r="G675" s="74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</row>
    <row r="676" spans="1:26" ht="12.75" customHeight="1">
      <c r="A676" s="74"/>
      <c r="B676" s="81"/>
      <c r="C676" s="74"/>
      <c r="D676" s="74"/>
      <c r="E676" s="74"/>
      <c r="F676" s="74"/>
      <c r="G676" s="74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</row>
    <row r="677" spans="1:26" ht="12.75" customHeight="1">
      <c r="A677" s="74"/>
      <c r="B677" s="81"/>
      <c r="C677" s="74"/>
      <c r="D677" s="74"/>
      <c r="E677" s="74"/>
      <c r="F677" s="74"/>
      <c r="G677" s="74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</row>
    <row r="678" spans="1:26" ht="12.75" customHeight="1">
      <c r="A678" s="74"/>
      <c r="B678" s="81"/>
      <c r="C678" s="74"/>
      <c r="D678" s="74"/>
      <c r="E678" s="74"/>
      <c r="F678" s="74"/>
      <c r="G678" s="74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</row>
    <row r="679" spans="1:26" ht="12.75" customHeight="1">
      <c r="A679" s="74"/>
      <c r="B679" s="81"/>
      <c r="C679" s="74"/>
      <c r="D679" s="74"/>
      <c r="E679" s="74"/>
      <c r="F679" s="74"/>
      <c r="G679" s="74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</row>
    <row r="680" spans="1:26" ht="12.75" customHeight="1">
      <c r="A680" s="74"/>
      <c r="B680" s="81"/>
      <c r="C680" s="74"/>
      <c r="D680" s="74"/>
      <c r="E680" s="74"/>
      <c r="F680" s="74"/>
      <c r="G680" s="74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</row>
    <row r="681" spans="1:26" ht="12.75" customHeight="1">
      <c r="A681" s="74"/>
      <c r="B681" s="81"/>
      <c r="C681" s="74"/>
      <c r="D681" s="74"/>
      <c r="E681" s="74"/>
      <c r="F681" s="74"/>
      <c r="G681" s="74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</row>
    <row r="682" spans="1:26" ht="12.75" customHeight="1">
      <c r="A682" s="74"/>
      <c r="B682" s="81"/>
      <c r="C682" s="74"/>
      <c r="D682" s="74"/>
      <c r="E682" s="74"/>
      <c r="F682" s="74"/>
      <c r="G682" s="74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</row>
    <row r="683" spans="1:26" ht="12.75" customHeight="1">
      <c r="A683" s="74"/>
      <c r="B683" s="81"/>
      <c r="C683" s="74"/>
      <c r="D683" s="74"/>
      <c r="E683" s="74"/>
      <c r="F683" s="74"/>
      <c r="G683" s="74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</row>
    <row r="684" spans="1:26" ht="12.75" customHeight="1">
      <c r="A684" s="74"/>
      <c r="B684" s="81"/>
      <c r="C684" s="74"/>
      <c r="D684" s="74"/>
      <c r="E684" s="74"/>
      <c r="F684" s="74"/>
      <c r="G684" s="74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</row>
    <row r="685" spans="1:26" ht="12.75" customHeight="1">
      <c r="A685" s="74"/>
      <c r="B685" s="81"/>
      <c r="C685" s="74"/>
      <c r="D685" s="74"/>
      <c r="E685" s="74"/>
      <c r="F685" s="74"/>
      <c r="G685" s="74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</row>
    <row r="686" spans="1:26" ht="12.75" customHeight="1">
      <c r="A686" s="74"/>
      <c r="B686" s="81"/>
      <c r="C686" s="74"/>
      <c r="D686" s="74"/>
      <c r="E686" s="74"/>
      <c r="F686" s="74"/>
      <c r="G686" s="74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</row>
    <row r="687" spans="1:26" ht="12.75" customHeight="1">
      <c r="A687" s="74"/>
      <c r="B687" s="81"/>
      <c r="C687" s="74"/>
      <c r="D687" s="74"/>
      <c r="E687" s="74"/>
      <c r="F687" s="74"/>
      <c r="G687" s="74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</row>
    <row r="688" spans="1:26" ht="12.75" customHeight="1">
      <c r="A688" s="74"/>
      <c r="B688" s="81"/>
      <c r="C688" s="74"/>
      <c r="D688" s="74"/>
      <c r="E688" s="74"/>
      <c r="F688" s="74"/>
      <c r="G688" s="74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</row>
    <row r="689" spans="1:26" ht="12.75" customHeight="1">
      <c r="A689" s="74"/>
      <c r="B689" s="81"/>
      <c r="C689" s="74"/>
      <c r="D689" s="74"/>
      <c r="E689" s="74"/>
      <c r="F689" s="74"/>
      <c r="G689" s="74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</row>
    <row r="690" spans="1:26" ht="12.75" customHeight="1">
      <c r="A690" s="74"/>
      <c r="B690" s="81"/>
      <c r="C690" s="74"/>
      <c r="D690" s="74"/>
      <c r="E690" s="74"/>
      <c r="F690" s="74"/>
      <c r="G690" s="74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</row>
    <row r="691" spans="1:26" ht="12.75" customHeight="1">
      <c r="A691" s="74"/>
      <c r="B691" s="81"/>
      <c r="C691" s="74"/>
      <c r="D691" s="74"/>
      <c r="E691" s="74"/>
      <c r="F691" s="74"/>
      <c r="G691" s="74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</row>
    <row r="692" spans="1:26" ht="12.75" customHeight="1">
      <c r="A692" s="74"/>
      <c r="B692" s="81"/>
      <c r="C692" s="74"/>
      <c r="D692" s="74"/>
      <c r="E692" s="74"/>
      <c r="F692" s="74"/>
      <c r="G692" s="74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</row>
    <row r="693" spans="1:26" ht="12.75" customHeight="1">
      <c r="A693" s="74"/>
      <c r="B693" s="81"/>
      <c r="C693" s="74"/>
      <c r="D693" s="74"/>
      <c r="E693" s="74"/>
      <c r="F693" s="74"/>
      <c r="G693" s="74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</row>
    <row r="694" spans="1:26" ht="12.75" customHeight="1">
      <c r="A694" s="74"/>
      <c r="B694" s="81"/>
      <c r="C694" s="74"/>
      <c r="D694" s="74"/>
      <c r="E694" s="74"/>
      <c r="F694" s="74"/>
      <c r="G694" s="74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</row>
    <row r="695" spans="1:26" ht="12.75" customHeight="1">
      <c r="A695" s="74"/>
      <c r="B695" s="81"/>
      <c r="C695" s="74"/>
      <c r="D695" s="74"/>
      <c r="E695" s="74"/>
      <c r="F695" s="74"/>
      <c r="G695" s="74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</row>
    <row r="696" spans="1:26" ht="12.75" customHeight="1">
      <c r="A696" s="74"/>
      <c r="B696" s="81"/>
      <c r="C696" s="74"/>
      <c r="D696" s="74"/>
      <c r="E696" s="74"/>
      <c r="F696" s="74"/>
      <c r="G696" s="74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</row>
    <row r="697" spans="1:26" ht="12.75" customHeight="1">
      <c r="A697" s="74"/>
      <c r="B697" s="81"/>
      <c r="C697" s="74"/>
      <c r="D697" s="74"/>
      <c r="E697" s="74"/>
      <c r="F697" s="74"/>
      <c r="G697" s="74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</row>
    <row r="698" spans="1:26" ht="12.75" customHeight="1">
      <c r="A698" s="74"/>
      <c r="B698" s="81"/>
      <c r="C698" s="74"/>
      <c r="D698" s="74"/>
      <c r="E698" s="74"/>
      <c r="F698" s="74"/>
      <c r="G698" s="74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</row>
    <row r="699" spans="1:26" ht="12.75" customHeight="1">
      <c r="A699" s="74"/>
      <c r="B699" s="81"/>
      <c r="C699" s="74"/>
      <c r="D699" s="74"/>
      <c r="E699" s="74"/>
      <c r="F699" s="74"/>
      <c r="G699" s="74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</row>
    <row r="700" spans="1:26" ht="12.75" customHeight="1">
      <c r="A700" s="74"/>
      <c r="B700" s="81"/>
      <c r="C700" s="74"/>
      <c r="D700" s="74"/>
      <c r="E700" s="74"/>
      <c r="F700" s="74"/>
      <c r="G700" s="74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</row>
    <row r="701" spans="1:26" ht="12.75" customHeight="1">
      <c r="A701" s="74"/>
      <c r="B701" s="81"/>
      <c r="C701" s="74"/>
      <c r="D701" s="74"/>
      <c r="E701" s="74"/>
      <c r="F701" s="74"/>
      <c r="G701" s="74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</row>
    <row r="702" spans="1:26" ht="12.75" customHeight="1">
      <c r="A702" s="74"/>
      <c r="B702" s="81"/>
      <c r="C702" s="74"/>
      <c r="D702" s="74"/>
      <c r="E702" s="74"/>
      <c r="F702" s="74"/>
      <c r="G702" s="74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</row>
    <row r="703" spans="1:26" ht="12.75" customHeight="1">
      <c r="A703" s="74"/>
      <c r="B703" s="81"/>
      <c r="C703" s="74"/>
      <c r="D703" s="74"/>
      <c r="E703" s="74"/>
      <c r="F703" s="74"/>
      <c r="G703" s="74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</row>
    <row r="704" spans="1:26" ht="12.75" customHeight="1">
      <c r="A704" s="74"/>
      <c r="B704" s="81"/>
      <c r="C704" s="74"/>
      <c r="D704" s="74"/>
      <c r="E704" s="74"/>
      <c r="F704" s="74"/>
      <c r="G704" s="74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</row>
    <row r="705" spans="1:26" ht="12.75" customHeight="1">
      <c r="A705" s="74"/>
      <c r="B705" s="81"/>
      <c r="C705" s="74"/>
      <c r="D705" s="74"/>
      <c r="E705" s="74"/>
      <c r="F705" s="74"/>
      <c r="G705" s="74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</row>
    <row r="706" spans="1:26" ht="12.75" customHeight="1">
      <c r="A706" s="74"/>
      <c r="B706" s="81"/>
      <c r="C706" s="74"/>
      <c r="D706" s="74"/>
      <c r="E706" s="74"/>
      <c r="F706" s="74"/>
      <c r="G706" s="74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</row>
    <row r="707" spans="1:26" ht="12.75" customHeight="1">
      <c r="A707" s="74"/>
      <c r="B707" s="81"/>
      <c r="C707" s="74"/>
      <c r="D707" s="74"/>
      <c r="E707" s="74"/>
      <c r="F707" s="74"/>
      <c r="G707" s="74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</row>
    <row r="708" spans="1:26" ht="12.75" customHeight="1">
      <c r="A708" s="74"/>
      <c r="B708" s="81"/>
      <c r="C708" s="74"/>
      <c r="D708" s="74"/>
      <c r="E708" s="74"/>
      <c r="F708" s="74"/>
      <c r="G708" s="74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</row>
    <row r="709" spans="1:26" ht="12.75" customHeight="1">
      <c r="A709" s="74"/>
      <c r="B709" s="81"/>
      <c r="C709" s="74"/>
      <c r="D709" s="74"/>
      <c r="E709" s="74"/>
      <c r="F709" s="74"/>
      <c r="G709" s="74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</row>
    <row r="710" spans="1:26" ht="12.75" customHeight="1">
      <c r="A710" s="74"/>
      <c r="B710" s="81"/>
      <c r="C710" s="74"/>
      <c r="D710" s="74"/>
      <c r="E710" s="74"/>
      <c r="F710" s="74"/>
      <c r="G710" s="74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</row>
    <row r="711" spans="1:26" ht="12.75" customHeight="1">
      <c r="A711" s="74"/>
      <c r="B711" s="81"/>
      <c r="C711" s="74"/>
      <c r="D711" s="74"/>
      <c r="E711" s="74"/>
      <c r="F711" s="74"/>
      <c r="G711" s="74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</row>
    <row r="712" spans="1:26" ht="12.75" customHeight="1">
      <c r="A712" s="74"/>
      <c r="B712" s="81"/>
      <c r="C712" s="74"/>
      <c r="D712" s="74"/>
      <c r="E712" s="74"/>
      <c r="F712" s="74"/>
      <c r="G712" s="74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</row>
    <row r="713" spans="1:26" ht="12.75" customHeight="1">
      <c r="A713" s="74"/>
      <c r="B713" s="81"/>
      <c r="C713" s="74"/>
      <c r="D713" s="74"/>
      <c r="E713" s="74"/>
      <c r="F713" s="74"/>
      <c r="G713" s="74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</row>
    <row r="714" spans="1:26" ht="12.75" customHeight="1">
      <c r="A714" s="74"/>
      <c r="B714" s="81"/>
      <c r="C714" s="74"/>
      <c r="D714" s="74"/>
      <c r="E714" s="74"/>
      <c r="F714" s="74"/>
      <c r="G714" s="74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</row>
    <row r="715" spans="1:26" ht="12.75" customHeight="1">
      <c r="A715" s="74"/>
      <c r="B715" s="81"/>
      <c r="C715" s="74"/>
      <c r="D715" s="74"/>
      <c r="E715" s="74"/>
      <c r="F715" s="74"/>
      <c r="G715" s="74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</row>
    <row r="716" spans="1:26" ht="12.75" customHeight="1">
      <c r="A716" s="74"/>
      <c r="B716" s="81"/>
      <c r="C716" s="74"/>
      <c r="D716" s="74"/>
      <c r="E716" s="74"/>
      <c r="F716" s="74"/>
      <c r="G716" s="74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</row>
    <row r="717" spans="1:26" ht="12.75" customHeight="1">
      <c r="A717" s="74"/>
      <c r="B717" s="81"/>
      <c r="C717" s="74"/>
      <c r="D717" s="74"/>
      <c r="E717" s="74"/>
      <c r="F717" s="74"/>
      <c r="G717" s="74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</row>
    <row r="718" spans="1:26" ht="12.75" customHeight="1">
      <c r="A718" s="74"/>
      <c r="B718" s="81"/>
      <c r="C718" s="74"/>
      <c r="D718" s="74"/>
      <c r="E718" s="74"/>
      <c r="F718" s="74"/>
      <c r="G718" s="74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</row>
    <row r="719" spans="1:26" ht="12.75" customHeight="1">
      <c r="A719" s="74"/>
      <c r="B719" s="81"/>
      <c r="C719" s="74"/>
      <c r="D719" s="74"/>
      <c r="E719" s="74"/>
      <c r="F719" s="74"/>
      <c r="G719" s="74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</row>
    <row r="720" spans="1:26" ht="12.75" customHeight="1">
      <c r="A720" s="74"/>
      <c r="B720" s="81"/>
      <c r="C720" s="74"/>
      <c r="D720" s="74"/>
      <c r="E720" s="74"/>
      <c r="F720" s="74"/>
      <c r="G720" s="74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</row>
    <row r="721" spans="1:26" ht="12.75" customHeight="1">
      <c r="A721" s="74"/>
      <c r="B721" s="81"/>
      <c r="C721" s="74"/>
      <c r="D721" s="74"/>
      <c r="E721" s="74"/>
      <c r="F721" s="74"/>
      <c r="G721" s="74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</row>
    <row r="722" spans="1:26" ht="12.75" customHeight="1">
      <c r="A722" s="74"/>
      <c r="B722" s="81"/>
      <c r="C722" s="74"/>
      <c r="D722" s="74"/>
      <c r="E722" s="74"/>
      <c r="F722" s="74"/>
      <c r="G722" s="74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</row>
    <row r="723" spans="1:26" ht="12.75" customHeight="1">
      <c r="A723" s="74"/>
      <c r="B723" s="81"/>
      <c r="C723" s="74"/>
      <c r="D723" s="74"/>
      <c r="E723" s="74"/>
      <c r="F723" s="74"/>
      <c r="G723" s="74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</row>
    <row r="724" spans="1:26" ht="12.75" customHeight="1">
      <c r="A724" s="74"/>
      <c r="B724" s="81"/>
      <c r="C724" s="74"/>
      <c r="D724" s="74"/>
      <c r="E724" s="74"/>
      <c r="F724" s="74"/>
      <c r="G724" s="74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</row>
    <row r="725" spans="1:26" ht="12.75" customHeight="1">
      <c r="A725" s="74"/>
      <c r="B725" s="81"/>
      <c r="C725" s="74"/>
      <c r="D725" s="74"/>
      <c r="E725" s="74"/>
      <c r="F725" s="74"/>
      <c r="G725" s="74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</row>
    <row r="726" spans="1:26" ht="12.75" customHeight="1">
      <c r="A726" s="74"/>
      <c r="B726" s="81"/>
      <c r="C726" s="74"/>
      <c r="D726" s="74"/>
      <c r="E726" s="74"/>
      <c r="F726" s="74"/>
      <c r="G726" s="74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</row>
    <row r="727" spans="1:26" ht="12.75" customHeight="1">
      <c r="A727" s="74"/>
      <c r="B727" s="81"/>
      <c r="C727" s="74"/>
      <c r="D727" s="74"/>
      <c r="E727" s="74"/>
      <c r="F727" s="74"/>
      <c r="G727" s="74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</row>
    <row r="728" spans="1:26" ht="12.75" customHeight="1">
      <c r="A728" s="74"/>
      <c r="B728" s="81"/>
      <c r="C728" s="74"/>
      <c r="D728" s="74"/>
      <c r="E728" s="74"/>
      <c r="F728" s="74"/>
      <c r="G728" s="74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</row>
    <row r="729" spans="1:26" ht="12.75" customHeight="1">
      <c r="A729" s="74"/>
      <c r="B729" s="81"/>
      <c r="C729" s="74"/>
      <c r="D729" s="74"/>
      <c r="E729" s="74"/>
      <c r="F729" s="74"/>
      <c r="G729" s="74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</row>
    <row r="730" spans="1:26" ht="12.75" customHeight="1">
      <c r="A730" s="74"/>
      <c r="B730" s="81"/>
      <c r="C730" s="74"/>
      <c r="D730" s="74"/>
      <c r="E730" s="74"/>
      <c r="F730" s="74"/>
      <c r="G730" s="74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</row>
    <row r="731" spans="1:26" ht="12.75" customHeight="1">
      <c r="A731" s="74"/>
      <c r="B731" s="81"/>
      <c r="C731" s="74"/>
      <c r="D731" s="74"/>
      <c r="E731" s="74"/>
      <c r="F731" s="74"/>
      <c r="G731" s="74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</row>
    <row r="732" spans="1:26" ht="12.75" customHeight="1">
      <c r="A732" s="74"/>
      <c r="B732" s="81"/>
      <c r="C732" s="74"/>
      <c r="D732" s="74"/>
      <c r="E732" s="74"/>
      <c r="F732" s="74"/>
      <c r="G732" s="74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</row>
    <row r="733" spans="1:26" ht="12.75" customHeight="1">
      <c r="A733" s="74"/>
      <c r="B733" s="81"/>
      <c r="C733" s="74"/>
      <c r="D733" s="74"/>
      <c r="E733" s="74"/>
      <c r="F733" s="74"/>
      <c r="G733" s="74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</row>
    <row r="734" spans="1:26" ht="12.75" customHeight="1">
      <c r="A734" s="74"/>
      <c r="B734" s="81"/>
      <c r="C734" s="74"/>
      <c r="D734" s="74"/>
      <c r="E734" s="74"/>
      <c r="F734" s="74"/>
      <c r="G734" s="74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</row>
    <row r="735" spans="1:26" ht="12.75" customHeight="1">
      <c r="A735" s="74"/>
      <c r="B735" s="81"/>
      <c r="C735" s="74"/>
      <c r="D735" s="74"/>
      <c r="E735" s="74"/>
      <c r="F735" s="74"/>
      <c r="G735" s="74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</row>
    <row r="736" spans="1:26" ht="12.75" customHeight="1">
      <c r="A736" s="74"/>
      <c r="B736" s="81"/>
      <c r="C736" s="74"/>
      <c r="D736" s="74"/>
      <c r="E736" s="74"/>
      <c r="F736" s="74"/>
      <c r="G736" s="74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</row>
    <row r="737" spans="1:26" ht="12.75" customHeight="1">
      <c r="A737" s="74"/>
      <c r="B737" s="81"/>
      <c r="C737" s="74"/>
      <c r="D737" s="74"/>
      <c r="E737" s="74"/>
      <c r="F737" s="74"/>
      <c r="G737" s="74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</row>
    <row r="738" spans="1:26" ht="12.75" customHeight="1">
      <c r="A738" s="74"/>
      <c r="B738" s="81"/>
      <c r="C738" s="74"/>
      <c r="D738" s="74"/>
      <c r="E738" s="74"/>
      <c r="F738" s="74"/>
      <c r="G738" s="74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</row>
    <row r="739" spans="1:26" ht="12.75" customHeight="1">
      <c r="A739" s="74"/>
      <c r="B739" s="81"/>
      <c r="C739" s="74"/>
      <c r="D739" s="74"/>
      <c r="E739" s="74"/>
      <c r="F739" s="74"/>
      <c r="G739" s="74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</row>
    <row r="740" spans="1:26" ht="12.75" customHeight="1">
      <c r="A740" s="74"/>
      <c r="B740" s="81"/>
      <c r="C740" s="74"/>
      <c r="D740" s="74"/>
      <c r="E740" s="74"/>
      <c r="F740" s="74"/>
      <c r="G740" s="74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</row>
    <row r="741" spans="1:26" ht="12.75" customHeight="1">
      <c r="A741" s="74"/>
      <c r="B741" s="81"/>
      <c r="C741" s="74"/>
      <c r="D741" s="74"/>
      <c r="E741" s="74"/>
      <c r="F741" s="74"/>
      <c r="G741" s="74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</row>
    <row r="742" spans="1:26" ht="12.75" customHeight="1">
      <c r="A742" s="74"/>
      <c r="B742" s="81"/>
      <c r="C742" s="74"/>
      <c r="D742" s="74"/>
      <c r="E742" s="74"/>
      <c r="F742" s="74"/>
      <c r="G742" s="74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</row>
    <row r="743" spans="1:26" ht="12.75" customHeight="1">
      <c r="A743" s="74"/>
      <c r="B743" s="81"/>
      <c r="C743" s="74"/>
      <c r="D743" s="74"/>
      <c r="E743" s="74"/>
      <c r="F743" s="74"/>
      <c r="G743" s="74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</row>
    <row r="744" spans="1:26" ht="12.75" customHeight="1">
      <c r="A744" s="74"/>
      <c r="B744" s="81"/>
      <c r="C744" s="74"/>
      <c r="D744" s="74"/>
      <c r="E744" s="74"/>
      <c r="F744" s="74"/>
      <c r="G744" s="74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</row>
    <row r="745" spans="1:26" ht="12.75" customHeight="1">
      <c r="A745" s="74"/>
      <c r="B745" s="81"/>
      <c r="C745" s="74"/>
      <c r="D745" s="74"/>
      <c r="E745" s="74"/>
      <c r="F745" s="74"/>
      <c r="G745" s="74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</row>
    <row r="746" spans="1:26" ht="12.75" customHeight="1">
      <c r="A746" s="74"/>
      <c r="B746" s="81"/>
      <c r="C746" s="74"/>
      <c r="D746" s="74"/>
      <c r="E746" s="74"/>
      <c r="F746" s="74"/>
      <c r="G746" s="74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</row>
    <row r="747" spans="1:26" ht="12.75" customHeight="1">
      <c r="A747" s="74"/>
      <c r="B747" s="81"/>
      <c r="C747" s="74"/>
      <c r="D747" s="74"/>
      <c r="E747" s="74"/>
      <c r="F747" s="74"/>
      <c r="G747" s="74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</row>
    <row r="748" spans="1:26" ht="12.75" customHeight="1">
      <c r="A748" s="74"/>
      <c r="B748" s="81"/>
      <c r="C748" s="74"/>
      <c r="D748" s="74"/>
      <c r="E748" s="74"/>
      <c r="F748" s="74"/>
      <c r="G748" s="74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</row>
    <row r="749" spans="1:26" ht="12.75" customHeight="1">
      <c r="A749" s="74"/>
      <c r="B749" s="81"/>
      <c r="C749" s="74"/>
      <c r="D749" s="74"/>
      <c r="E749" s="74"/>
      <c r="F749" s="74"/>
      <c r="G749" s="74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</row>
    <row r="750" spans="1:26" ht="12.75" customHeight="1">
      <c r="A750" s="74"/>
      <c r="B750" s="81"/>
      <c r="C750" s="74"/>
      <c r="D750" s="74"/>
      <c r="E750" s="74"/>
      <c r="F750" s="74"/>
      <c r="G750" s="74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</row>
    <row r="751" spans="1:26" ht="12.75" customHeight="1">
      <c r="A751" s="74"/>
      <c r="B751" s="81"/>
      <c r="C751" s="74"/>
      <c r="D751" s="74"/>
      <c r="E751" s="74"/>
      <c r="F751" s="74"/>
      <c r="G751" s="74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</row>
    <row r="752" spans="1:26" ht="12.75" customHeight="1">
      <c r="A752" s="74"/>
      <c r="B752" s="81"/>
      <c r="C752" s="74"/>
      <c r="D752" s="74"/>
      <c r="E752" s="74"/>
      <c r="F752" s="74"/>
      <c r="G752" s="74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</row>
    <row r="753" spans="1:26" ht="12.75" customHeight="1">
      <c r="A753" s="74"/>
      <c r="B753" s="81"/>
      <c r="C753" s="74"/>
      <c r="D753" s="74"/>
      <c r="E753" s="74"/>
      <c r="F753" s="74"/>
      <c r="G753" s="74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</row>
    <row r="754" spans="1:26" ht="12.75" customHeight="1">
      <c r="A754" s="74"/>
      <c r="B754" s="81"/>
      <c r="C754" s="74"/>
      <c r="D754" s="74"/>
      <c r="E754" s="74"/>
      <c r="F754" s="74"/>
      <c r="G754" s="74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</row>
    <row r="755" spans="1:26" ht="12.75" customHeight="1">
      <c r="A755" s="74"/>
      <c r="B755" s="81"/>
      <c r="C755" s="74"/>
      <c r="D755" s="74"/>
      <c r="E755" s="74"/>
      <c r="F755" s="74"/>
      <c r="G755" s="74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</row>
    <row r="756" spans="1:26" ht="12.75" customHeight="1">
      <c r="A756" s="74"/>
      <c r="B756" s="81"/>
      <c r="C756" s="74"/>
      <c r="D756" s="74"/>
      <c r="E756" s="74"/>
      <c r="F756" s="74"/>
      <c r="G756" s="74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</row>
    <row r="757" spans="1:26" ht="12.75" customHeight="1">
      <c r="A757" s="74"/>
      <c r="B757" s="81"/>
      <c r="C757" s="74"/>
      <c r="D757" s="74"/>
      <c r="E757" s="74"/>
      <c r="F757" s="74"/>
      <c r="G757" s="74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</row>
    <row r="758" spans="1:26" ht="12.75" customHeight="1">
      <c r="A758" s="74"/>
      <c r="B758" s="81"/>
      <c r="C758" s="74"/>
      <c r="D758" s="74"/>
      <c r="E758" s="74"/>
      <c r="F758" s="74"/>
      <c r="G758" s="74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</row>
    <row r="759" spans="1:26" ht="12.75" customHeight="1">
      <c r="A759" s="74"/>
      <c r="B759" s="81"/>
      <c r="C759" s="74"/>
      <c r="D759" s="74"/>
      <c r="E759" s="74"/>
      <c r="F759" s="74"/>
      <c r="G759" s="74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</row>
    <row r="760" spans="1:26" ht="12.75" customHeight="1">
      <c r="A760" s="74"/>
      <c r="B760" s="81"/>
      <c r="C760" s="74"/>
      <c r="D760" s="74"/>
      <c r="E760" s="74"/>
      <c r="F760" s="74"/>
      <c r="G760" s="74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</row>
    <row r="761" spans="1:26" ht="12.75" customHeight="1">
      <c r="A761" s="74"/>
      <c r="B761" s="81"/>
      <c r="C761" s="74"/>
      <c r="D761" s="74"/>
      <c r="E761" s="74"/>
      <c r="F761" s="74"/>
      <c r="G761" s="74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</row>
    <row r="762" spans="1:26" ht="12.75" customHeight="1">
      <c r="A762" s="74"/>
      <c r="B762" s="81"/>
      <c r="C762" s="74"/>
      <c r="D762" s="74"/>
      <c r="E762" s="74"/>
      <c r="F762" s="74"/>
      <c r="G762" s="74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</row>
    <row r="763" spans="1:26" ht="12.75" customHeight="1">
      <c r="A763" s="74"/>
      <c r="B763" s="81"/>
      <c r="C763" s="74"/>
      <c r="D763" s="74"/>
      <c r="E763" s="74"/>
      <c r="F763" s="74"/>
      <c r="G763" s="74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</row>
    <row r="764" spans="1:26" ht="12.75" customHeight="1">
      <c r="A764" s="74"/>
      <c r="B764" s="81"/>
      <c r="C764" s="74"/>
      <c r="D764" s="74"/>
      <c r="E764" s="74"/>
      <c r="F764" s="74"/>
      <c r="G764" s="74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</row>
    <row r="765" spans="1:26" ht="12.75" customHeight="1">
      <c r="A765" s="74"/>
      <c r="B765" s="81"/>
      <c r="C765" s="74"/>
      <c r="D765" s="74"/>
      <c r="E765" s="74"/>
      <c r="F765" s="74"/>
      <c r="G765" s="74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</row>
    <row r="766" spans="1:26" ht="12.75" customHeight="1">
      <c r="A766" s="74"/>
      <c r="B766" s="81"/>
      <c r="C766" s="74"/>
      <c r="D766" s="74"/>
      <c r="E766" s="74"/>
      <c r="F766" s="74"/>
      <c r="G766" s="74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</row>
    <row r="767" spans="1:26" ht="12.75" customHeight="1">
      <c r="A767" s="74"/>
      <c r="B767" s="81"/>
      <c r="C767" s="74"/>
      <c r="D767" s="74"/>
      <c r="E767" s="74"/>
      <c r="F767" s="74"/>
      <c r="G767" s="74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</row>
    <row r="768" spans="1:26" ht="12.75" customHeight="1">
      <c r="A768" s="74"/>
      <c r="B768" s="81"/>
      <c r="C768" s="74"/>
      <c r="D768" s="74"/>
      <c r="E768" s="74"/>
      <c r="F768" s="74"/>
      <c r="G768" s="74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</row>
    <row r="769" spans="1:26" ht="12.75" customHeight="1">
      <c r="A769" s="74"/>
      <c r="B769" s="81"/>
      <c r="C769" s="74"/>
      <c r="D769" s="74"/>
      <c r="E769" s="74"/>
      <c r="F769" s="74"/>
      <c r="G769" s="74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</row>
    <row r="770" spans="1:26" ht="12.75" customHeight="1">
      <c r="A770" s="74"/>
      <c r="B770" s="81"/>
      <c r="C770" s="74"/>
      <c r="D770" s="74"/>
      <c r="E770" s="74"/>
      <c r="F770" s="74"/>
      <c r="G770" s="74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</row>
    <row r="771" spans="1:26" ht="12.75" customHeight="1">
      <c r="A771" s="74"/>
      <c r="B771" s="81"/>
      <c r="C771" s="74"/>
      <c r="D771" s="74"/>
      <c r="E771" s="74"/>
      <c r="F771" s="74"/>
      <c r="G771" s="74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</row>
    <row r="772" spans="1:26" ht="12.75" customHeight="1">
      <c r="A772" s="74"/>
      <c r="B772" s="81"/>
      <c r="C772" s="74"/>
      <c r="D772" s="74"/>
      <c r="E772" s="74"/>
      <c r="F772" s="74"/>
      <c r="G772" s="74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</row>
    <row r="773" spans="1:26" ht="12.75" customHeight="1">
      <c r="A773" s="74"/>
      <c r="B773" s="81"/>
      <c r="C773" s="74"/>
      <c r="D773" s="74"/>
      <c r="E773" s="74"/>
      <c r="F773" s="74"/>
      <c r="G773" s="74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</row>
    <row r="774" spans="1:26" ht="12.75" customHeight="1">
      <c r="A774" s="74"/>
      <c r="B774" s="81"/>
      <c r="C774" s="74"/>
      <c r="D774" s="74"/>
      <c r="E774" s="74"/>
      <c r="F774" s="74"/>
      <c r="G774" s="74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</row>
    <row r="775" spans="1:26" ht="12.75" customHeight="1">
      <c r="A775" s="74"/>
      <c r="B775" s="81"/>
      <c r="C775" s="74"/>
      <c r="D775" s="74"/>
      <c r="E775" s="74"/>
      <c r="F775" s="74"/>
      <c r="G775" s="74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</row>
    <row r="776" spans="1:26" ht="12.75" customHeight="1">
      <c r="A776" s="74"/>
      <c r="B776" s="81"/>
      <c r="C776" s="74"/>
      <c r="D776" s="74"/>
      <c r="E776" s="74"/>
      <c r="F776" s="74"/>
      <c r="G776" s="74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</row>
    <row r="777" spans="1:26" ht="12.75" customHeight="1">
      <c r="A777" s="74"/>
      <c r="B777" s="81"/>
      <c r="C777" s="74"/>
      <c r="D777" s="74"/>
      <c r="E777" s="74"/>
      <c r="F777" s="74"/>
      <c r="G777" s="74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</row>
    <row r="778" spans="1:26" ht="12.75" customHeight="1">
      <c r="A778" s="74"/>
      <c r="B778" s="81"/>
      <c r="C778" s="74"/>
      <c r="D778" s="74"/>
      <c r="E778" s="74"/>
      <c r="F778" s="74"/>
      <c r="G778" s="74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</row>
    <row r="779" spans="1:26" ht="12.75" customHeight="1">
      <c r="A779" s="74"/>
      <c r="B779" s="81"/>
      <c r="C779" s="74"/>
      <c r="D779" s="74"/>
      <c r="E779" s="74"/>
      <c r="F779" s="74"/>
      <c r="G779" s="74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</row>
    <row r="780" spans="1:26" ht="12.75" customHeight="1">
      <c r="A780" s="74"/>
      <c r="B780" s="81"/>
      <c r="C780" s="74"/>
      <c r="D780" s="74"/>
      <c r="E780" s="74"/>
      <c r="F780" s="74"/>
      <c r="G780" s="74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</row>
    <row r="781" spans="1:26" ht="12.75" customHeight="1">
      <c r="A781" s="74"/>
      <c r="B781" s="81"/>
      <c r="C781" s="74"/>
      <c r="D781" s="74"/>
      <c r="E781" s="74"/>
      <c r="F781" s="74"/>
      <c r="G781" s="74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</row>
    <row r="782" spans="1:26" ht="12.75" customHeight="1">
      <c r="A782" s="74"/>
      <c r="B782" s="81"/>
      <c r="C782" s="74"/>
      <c r="D782" s="74"/>
      <c r="E782" s="74"/>
      <c r="F782" s="74"/>
      <c r="G782" s="74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</row>
    <row r="783" spans="1:26" ht="12.75" customHeight="1">
      <c r="A783" s="74"/>
      <c r="B783" s="81"/>
      <c r="C783" s="74"/>
      <c r="D783" s="74"/>
      <c r="E783" s="74"/>
      <c r="F783" s="74"/>
      <c r="G783" s="74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</row>
    <row r="784" spans="1:26" ht="12.75" customHeight="1">
      <c r="A784" s="74"/>
      <c r="B784" s="81"/>
      <c r="C784" s="74"/>
      <c r="D784" s="74"/>
      <c r="E784" s="74"/>
      <c r="F784" s="74"/>
      <c r="G784" s="74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</row>
    <row r="785" spans="1:26" ht="12.75" customHeight="1">
      <c r="A785" s="74"/>
      <c r="B785" s="81"/>
      <c r="C785" s="74"/>
      <c r="D785" s="74"/>
      <c r="E785" s="74"/>
      <c r="F785" s="74"/>
      <c r="G785" s="74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</row>
    <row r="786" spans="1:26" ht="12.75" customHeight="1">
      <c r="A786" s="74"/>
      <c r="B786" s="81"/>
      <c r="C786" s="74"/>
      <c r="D786" s="74"/>
      <c r="E786" s="74"/>
      <c r="F786" s="74"/>
      <c r="G786" s="74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</row>
    <row r="787" spans="1:26" ht="12.75" customHeight="1">
      <c r="A787" s="74"/>
      <c r="B787" s="81"/>
      <c r="C787" s="74"/>
      <c r="D787" s="74"/>
      <c r="E787" s="74"/>
      <c r="F787" s="74"/>
      <c r="G787" s="74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</row>
    <row r="788" spans="1:26" ht="12.75" customHeight="1">
      <c r="A788" s="74"/>
      <c r="B788" s="81"/>
      <c r="C788" s="74"/>
      <c r="D788" s="74"/>
      <c r="E788" s="74"/>
      <c r="F788" s="74"/>
      <c r="G788" s="74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</row>
    <row r="789" spans="1:26" ht="12.75" customHeight="1">
      <c r="A789" s="74"/>
      <c r="B789" s="81"/>
      <c r="C789" s="74"/>
      <c r="D789" s="74"/>
      <c r="E789" s="74"/>
      <c r="F789" s="74"/>
      <c r="G789" s="74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</row>
    <row r="790" spans="1:26" ht="12.75" customHeight="1">
      <c r="A790" s="74"/>
      <c r="B790" s="81"/>
      <c r="C790" s="74"/>
      <c r="D790" s="74"/>
      <c r="E790" s="74"/>
      <c r="F790" s="74"/>
      <c r="G790" s="74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</row>
    <row r="791" spans="1:26" ht="12.75" customHeight="1">
      <c r="A791" s="74"/>
      <c r="B791" s="81"/>
      <c r="C791" s="74"/>
      <c r="D791" s="74"/>
      <c r="E791" s="74"/>
      <c r="F791" s="74"/>
      <c r="G791" s="74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</row>
    <row r="792" spans="1:26" ht="12.75" customHeight="1">
      <c r="A792" s="74"/>
      <c r="B792" s="81"/>
      <c r="C792" s="74"/>
      <c r="D792" s="74"/>
      <c r="E792" s="74"/>
      <c r="F792" s="74"/>
      <c r="G792" s="74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</row>
    <row r="793" spans="1:26" ht="12.75" customHeight="1">
      <c r="A793" s="74"/>
      <c r="B793" s="81"/>
      <c r="C793" s="74"/>
      <c r="D793" s="74"/>
      <c r="E793" s="74"/>
      <c r="F793" s="74"/>
      <c r="G793" s="74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</row>
    <row r="794" spans="1:26" ht="12.75" customHeight="1">
      <c r="A794" s="74"/>
      <c r="B794" s="81"/>
      <c r="C794" s="74"/>
      <c r="D794" s="74"/>
      <c r="E794" s="74"/>
      <c r="F794" s="74"/>
      <c r="G794" s="74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</row>
    <row r="795" spans="1:26" ht="12.75" customHeight="1">
      <c r="A795" s="74"/>
      <c r="B795" s="81"/>
      <c r="C795" s="74"/>
      <c r="D795" s="74"/>
      <c r="E795" s="74"/>
      <c r="F795" s="74"/>
      <c r="G795" s="74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</row>
    <row r="796" spans="1:26" ht="12.75" customHeight="1">
      <c r="A796" s="74"/>
      <c r="B796" s="81"/>
      <c r="C796" s="74"/>
      <c r="D796" s="74"/>
      <c r="E796" s="74"/>
      <c r="F796" s="74"/>
      <c r="G796" s="74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</row>
    <row r="797" spans="1:26" ht="12.75" customHeight="1">
      <c r="A797" s="74"/>
      <c r="B797" s="81"/>
      <c r="C797" s="74"/>
      <c r="D797" s="74"/>
      <c r="E797" s="74"/>
      <c r="F797" s="74"/>
      <c r="G797" s="74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</row>
    <row r="798" spans="1:26" ht="12.75" customHeight="1">
      <c r="A798" s="74"/>
      <c r="B798" s="81"/>
      <c r="C798" s="74"/>
      <c r="D798" s="74"/>
      <c r="E798" s="74"/>
      <c r="F798" s="74"/>
      <c r="G798" s="74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</row>
    <row r="799" spans="1:26" ht="12.75" customHeight="1">
      <c r="A799" s="74"/>
      <c r="B799" s="81"/>
      <c r="C799" s="74"/>
      <c r="D799" s="74"/>
      <c r="E799" s="74"/>
      <c r="F799" s="74"/>
      <c r="G799" s="74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</row>
    <row r="800" spans="1:26" ht="12.75" customHeight="1">
      <c r="A800" s="74"/>
      <c r="B800" s="81"/>
      <c r="C800" s="74"/>
      <c r="D800" s="74"/>
      <c r="E800" s="74"/>
      <c r="F800" s="74"/>
      <c r="G800" s="74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</row>
    <row r="801" spans="1:26" ht="12.75" customHeight="1">
      <c r="A801" s="74"/>
      <c r="B801" s="81"/>
      <c r="C801" s="74"/>
      <c r="D801" s="74"/>
      <c r="E801" s="74"/>
      <c r="F801" s="74"/>
      <c r="G801" s="74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</row>
    <row r="802" spans="1:26" ht="12.75" customHeight="1">
      <c r="A802" s="74"/>
      <c r="B802" s="81"/>
      <c r="C802" s="74"/>
      <c r="D802" s="74"/>
      <c r="E802" s="74"/>
      <c r="F802" s="74"/>
      <c r="G802" s="74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</row>
    <row r="803" spans="1:26" ht="12.75" customHeight="1">
      <c r="A803" s="74"/>
      <c r="B803" s="81"/>
      <c r="C803" s="74"/>
      <c r="D803" s="74"/>
      <c r="E803" s="74"/>
      <c r="F803" s="74"/>
      <c r="G803" s="74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</row>
    <row r="804" spans="1:26" ht="12.75" customHeight="1">
      <c r="A804" s="74"/>
      <c r="B804" s="81"/>
      <c r="C804" s="74"/>
      <c r="D804" s="74"/>
      <c r="E804" s="74"/>
      <c r="F804" s="74"/>
      <c r="G804" s="74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</row>
    <row r="805" spans="1:26" ht="12.75" customHeight="1">
      <c r="A805" s="74"/>
      <c r="B805" s="81"/>
      <c r="C805" s="74"/>
      <c r="D805" s="74"/>
      <c r="E805" s="74"/>
      <c r="F805" s="74"/>
      <c r="G805" s="74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</row>
    <row r="806" spans="1:26" ht="12.75" customHeight="1">
      <c r="A806" s="74"/>
      <c r="B806" s="81"/>
      <c r="C806" s="74"/>
      <c r="D806" s="74"/>
      <c r="E806" s="74"/>
      <c r="F806" s="74"/>
      <c r="G806" s="74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</row>
    <row r="807" spans="1:26" ht="12.75" customHeight="1">
      <c r="A807" s="74"/>
      <c r="B807" s="81"/>
      <c r="C807" s="74"/>
      <c r="D807" s="74"/>
      <c r="E807" s="74"/>
      <c r="F807" s="74"/>
      <c r="G807" s="74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</row>
    <row r="808" spans="1:26" ht="12.75" customHeight="1">
      <c r="A808" s="74"/>
      <c r="B808" s="81"/>
      <c r="C808" s="74"/>
      <c r="D808" s="74"/>
      <c r="E808" s="74"/>
      <c r="F808" s="74"/>
      <c r="G808" s="74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</row>
    <row r="809" spans="1:26" ht="12.75" customHeight="1">
      <c r="A809" s="74"/>
      <c r="B809" s="81"/>
      <c r="C809" s="74"/>
      <c r="D809" s="74"/>
      <c r="E809" s="74"/>
      <c r="F809" s="74"/>
      <c r="G809" s="74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</row>
    <row r="810" spans="1:26" ht="12.75" customHeight="1">
      <c r="A810" s="74"/>
      <c r="B810" s="81"/>
      <c r="C810" s="74"/>
      <c r="D810" s="74"/>
      <c r="E810" s="74"/>
      <c r="F810" s="74"/>
      <c r="G810" s="74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</row>
    <row r="811" spans="1:26" ht="12.75" customHeight="1">
      <c r="A811" s="74"/>
      <c r="B811" s="81"/>
      <c r="C811" s="74"/>
      <c r="D811" s="74"/>
      <c r="E811" s="74"/>
      <c r="F811" s="74"/>
      <c r="G811" s="74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</row>
    <row r="812" spans="1:26" ht="12.75" customHeight="1">
      <c r="A812" s="74"/>
      <c r="B812" s="81"/>
      <c r="C812" s="74"/>
      <c r="D812" s="74"/>
      <c r="E812" s="74"/>
      <c r="F812" s="74"/>
      <c r="G812" s="74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</row>
    <row r="813" spans="1:26" ht="12.75" customHeight="1">
      <c r="A813" s="74"/>
      <c r="B813" s="81"/>
      <c r="C813" s="74"/>
      <c r="D813" s="74"/>
      <c r="E813" s="74"/>
      <c r="F813" s="74"/>
      <c r="G813" s="74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</row>
    <row r="814" spans="1:26" ht="12.75" customHeight="1">
      <c r="A814" s="74"/>
      <c r="B814" s="81"/>
      <c r="C814" s="74"/>
      <c r="D814" s="74"/>
      <c r="E814" s="74"/>
      <c r="F814" s="74"/>
      <c r="G814" s="74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</row>
    <row r="815" spans="1:26" ht="12.75" customHeight="1">
      <c r="A815" s="74"/>
      <c r="B815" s="81"/>
      <c r="C815" s="74"/>
      <c r="D815" s="74"/>
      <c r="E815" s="74"/>
      <c r="F815" s="74"/>
      <c r="G815" s="74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</row>
    <row r="816" spans="1:26" ht="12.75" customHeight="1">
      <c r="A816" s="74"/>
      <c r="B816" s="81"/>
      <c r="C816" s="74"/>
      <c r="D816" s="74"/>
      <c r="E816" s="74"/>
      <c r="F816" s="74"/>
      <c r="G816" s="74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</row>
    <row r="817" spans="1:26" ht="12.75" customHeight="1">
      <c r="A817" s="74"/>
      <c r="B817" s="81"/>
      <c r="C817" s="74"/>
      <c r="D817" s="74"/>
      <c r="E817" s="74"/>
      <c r="F817" s="74"/>
      <c r="G817" s="74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</row>
    <row r="818" spans="1:26" ht="12.75" customHeight="1">
      <c r="A818" s="74"/>
      <c r="B818" s="81"/>
      <c r="C818" s="74"/>
      <c r="D818" s="74"/>
      <c r="E818" s="74"/>
      <c r="F818" s="74"/>
      <c r="G818" s="74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</row>
    <row r="819" spans="1:26" ht="12.75" customHeight="1">
      <c r="A819" s="74"/>
      <c r="B819" s="81"/>
      <c r="C819" s="74"/>
      <c r="D819" s="74"/>
      <c r="E819" s="74"/>
      <c r="F819" s="74"/>
      <c r="G819" s="74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</row>
    <row r="820" spans="1:26" ht="12.75" customHeight="1">
      <c r="A820" s="74"/>
      <c r="B820" s="81"/>
      <c r="C820" s="74"/>
      <c r="D820" s="74"/>
      <c r="E820" s="74"/>
      <c r="F820" s="74"/>
      <c r="G820" s="74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</row>
    <row r="821" spans="1:26" ht="12.75" customHeight="1">
      <c r="A821" s="74"/>
      <c r="B821" s="81"/>
      <c r="C821" s="74"/>
      <c r="D821" s="74"/>
      <c r="E821" s="74"/>
      <c r="F821" s="74"/>
      <c r="G821" s="74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</row>
    <row r="822" spans="1:26" ht="12.75" customHeight="1">
      <c r="A822" s="74"/>
      <c r="B822" s="81"/>
      <c r="C822" s="74"/>
      <c r="D822" s="74"/>
      <c r="E822" s="74"/>
      <c r="F822" s="74"/>
      <c r="G822" s="74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</row>
    <row r="823" spans="1:26" ht="12.75" customHeight="1">
      <c r="A823" s="74"/>
      <c r="B823" s="81"/>
      <c r="C823" s="74"/>
      <c r="D823" s="74"/>
      <c r="E823" s="74"/>
      <c r="F823" s="74"/>
      <c r="G823" s="74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</row>
    <row r="824" spans="1:26" ht="12.75" customHeight="1">
      <c r="A824" s="74"/>
      <c r="B824" s="81"/>
      <c r="C824" s="74"/>
      <c r="D824" s="74"/>
      <c r="E824" s="74"/>
      <c r="F824" s="74"/>
      <c r="G824" s="74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</row>
    <row r="825" spans="1:26" ht="12.75" customHeight="1">
      <c r="A825" s="74"/>
      <c r="B825" s="81"/>
      <c r="C825" s="74"/>
      <c r="D825" s="74"/>
      <c r="E825" s="74"/>
      <c r="F825" s="74"/>
      <c r="G825" s="74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</row>
    <row r="826" spans="1:26" ht="12.75" customHeight="1">
      <c r="A826" s="74"/>
      <c r="B826" s="81"/>
      <c r="C826" s="74"/>
      <c r="D826" s="74"/>
      <c r="E826" s="74"/>
      <c r="F826" s="74"/>
      <c r="G826" s="74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</row>
    <row r="827" spans="1:26" ht="12.75" customHeight="1">
      <c r="A827" s="74"/>
      <c r="B827" s="81"/>
      <c r="C827" s="74"/>
      <c r="D827" s="74"/>
      <c r="E827" s="74"/>
      <c r="F827" s="74"/>
      <c r="G827" s="74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</row>
    <row r="828" spans="1:26" ht="12.75" customHeight="1">
      <c r="A828" s="74"/>
      <c r="B828" s="81"/>
      <c r="C828" s="74"/>
      <c r="D828" s="74"/>
      <c r="E828" s="74"/>
      <c r="F828" s="74"/>
      <c r="G828" s="74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</row>
    <row r="829" spans="1:26" ht="12.75" customHeight="1">
      <c r="A829" s="74"/>
      <c r="B829" s="81"/>
      <c r="C829" s="74"/>
      <c r="D829" s="74"/>
      <c r="E829" s="74"/>
      <c r="F829" s="74"/>
      <c r="G829" s="74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</row>
    <row r="830" spans="1:26" ht="12.75" customHeight="1">
      <c r="A830" s="74"/>
      <c r="B830" s="81"/>
      <c r="C830" s="74"/>
      <c r="D830" s="74"/>
      <c r="E830" s="74"/>
      <c r="F830" s="74"/>
      <c r="G830" s="74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</row>
    <row r="831" spans="1:26" ht="12.75" customHeight="1">
      <c r="A831" s="74"/>
      <c r="B831" s="81"/>
      <c r="C831" s="74"/>
      <c r="D831" s="74"/>
      <c r="E831" s="74"/>
      <c r="F831" s="74"/>
      <c r="G831" s="74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</row>
    <row r="832" spans="1:26" ht="12.75" customHeight="1">
      <c r="A832" s="74"/>
      <c r="B832" s="81"/>
      <c r="C832" s="74"/>
      <c r="D832" s="74"/>
      <c r="E832" s="74"/>
      <c r="F832" s="74"/>
      <c r="G832" s="74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</row>
    <row r="833" spans="1:26" ht="12.75" customHeight="1">
      <c r="A833" s="74"/>
      <c r="B833" s="81"/>
      <c r="C833" s="74"/>
      <c r="D833" s="74"/>
      <c r="E833" s="74"/>
      <c r="F833" s="74"/>
      <c r="G833" s="74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</row>
    <row r="834" spans="1:26" ht="12.75" customHeight="1">
      <c r="A834" s="74"/>
      <c r="B834" s="81"/>
      <c r="C834" s="74"/>
      <c r="D834" s="74"/>
      <c r="E834" s="74"/>
      <c r="F834" s="74"/>
      <c r="G834" s="74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</row>
    <row r="835" spans="1:26" ht="12.75" customHeight="1">
      <c r="A835" s="74"/>
      <c r="B835" s="81"/>
      <c r="C835" s="74"/>
      <c r="D835" s="74"/>
      <c r="E835" s="74"/>
      <c r="F835" s="74"/>
      <c r="G835" s="74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</row>
    <row r="836" spans="1:26" ht="12.75" customHeight="1">
      <c r="A836" s="74"/>
      <c r="B836" s="81"/>
      <c r="C836" s="74"/>
      <c r="D836" s="74"/>
      <c r="E836" s="74"/>
      <c r="F836" s="74"/>
      <c r="G836" s="74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</row>
    <row r="837" spans="1:26" ht="12.75" customHeight="1">
      <c r="A837" s="74"/>
      <c r="B837" s="81"/>
      <c r="C837" s="74"/>
      <c r="D837" s="74"/>
      <c r="E837" s="74"/>
      <c r="F837" s="74"/>
      <c r="G837" s="74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</row>
    <row r="838" spans="1:26" ht="12.75" customHeight="1">
      <c r="A838" s="74"/>
      <c r="B838" s="81"/>
      <c r="C838" s="74"/>
      <c r="D838" s="74"/>
      <c r="E838" s="74"/>
      <c r="F838" s="74"/>
      <c r="G838" s="74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</row>
    <row r="839" spans="1:26" ht="12.75" customHeight="1">
      <c r="A839" s="74"/>
      <c r="B839" s="81"/>
      <c r="C839" s="74"/>
      <c r="D839" s="74"/>
      <c r="E839" s="74"/>
      <c r="F839" s="74"/>
      <c r="G839" s="74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</row>
    <row r="840" spans="1:26" ht="12.75" customHeight="1">
      <c r="A840" s="74"/>
      <c r="B840" s="81"/>
      <c r="C840" s="74"/>
      <c r="D840" s="74"/>
      <c r="E840" s="74"/>
      <c r="F840" s="74"/>
      <c r="G840" s="74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</row>
    <row r="841" spans="1:26" ht="12.75" customHeight="1">
      <c r="A841" s="74"/>
      <c r="B841" s="81"/>
      <c r="C841" s="74"/>
      <c r="D841" s="74"/>
      <c r="E841" s="74"/>
      <c r="F841" s="74"/>
      <c r="G841" s="74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</row>
    <row r="842" spans="1:26" ht="12.75" customHeight="1">
      <c r="A842" s="74"/>
      <c r="B842" s="81"/>
      <c r="C842" s="74"/>
      <c r="D842" s="74"/>
      <c r="E842" s="74"/>
      <c r="F842" s="74"/>
      <c r="G842" s="74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</row>
    <row r="843" spans="1:26" ht="12.75" customHeight="1">
      <c r="A843" s="74"/>
      <c r="B843" s="81"/>
      <c r="C843" s="74"/>
      <c r="D843" s="74"/>
      <c r="E843" s="74"/>
      <c r="F843" s="74"/>
      <c r="G843" s="74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</row>
    <row r="844" spans="1:26" ht="12.75" customHeight="1">
      <c r="A844" s="74"/>
      <c r="B844" s="81"/>
      <c r="C844" s="74"/>
      <c r="D844" s="74"/>
      <c r="E844" s="74"/>
      <c r="F844" s="74"/>
      <c r="G844" s="74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</row>
    <row r="845" spans="1:26" ht="12.75" customHeight="1">
      <c r="A845" s="74"/>
      <c r="B845" s="81"/>
      <c r="C845" s="74"/>
      <c r="D845" s="74"/>
      <c r="E845" s="74"/>
      <c r="F845" s="74"/>
      <c r="G845" s="74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</row>
    <row r="846" spans="1:26" ht="12.75" customHeight="1">
      <c r="A846" s="74"/>
      <c r="B846" s="81"/>
      <c r="C846" s="74"/>
      <c r="D846" s="74"/>
      <c r="E846" s="74"/>
      <c r="F846" s="74"/>
      <c r="G846" s="74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</row>
    <row r="847" spans="1:26" ht="12.75" customHeight="1">
      <c r="A847" s="74"/>
      <c r="B847" s="81"/>
      <c r="C847" s="74"/>
      <c r="D847" s="74"/>
      <c r="E847" s="74"/>
      <c r="F847" s="74"/>
      <c r="G847" s="74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</row>
    <row r="848" spans="1:26" ht="12.75" customHeight="1">
      <c r="A848" s="74"/>
      <c r="B848" s="81"/>
      <c r="C848" s="74"/>
      <c r="D848" s="74"/>
      <c r="E848" s="74"/>
      <c r="F848" s="74"/>
      <c r="G848" s="74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</row>
    <row r="849" spans="1:26" ht="12.75" customHeight="1">
      <c r="A849" s="74"/>
      <c r="B849" s="81"/>
      <c r="C849" s="74"/>
      <c r="D849" s="74"/>
      <c r="E849" s="74"/>
      <c r="F849" s="74"/>
      <c r="G849" s="74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</row>
    <row r="850" spans="1:26" ht="12.75" customHeight="1">
      <c r="A850" s="74"/>
      <c r="B850" s="81"/>
      <c r="C850" s="74"/>
      <c r="D850" s="74"/>
      <c r="E850" s="74"/>
      <c r="F850" s="74"/>
      <c r="G850" s="74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</row>
    <row r="851" spans="1:26" ht="12.75" customHeight="1">
      <c r="A851" s="74"/>
      <c r="B851" s="81"/>
      <c r="C851" s="74"/>
      <c r="D851" s="74"/>
      <c r="E851" s="74"/>
      <c r="F851" s="74"/>
      <c r="G851" s="74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</row>
    <row r="852" spans="1:26" ht="12.75" customHeight="1">
      <c r="A852" s="74"/>
      <c r="B852" s="81"/>
      <c r="C852" s="74"/>
      <c r="D852" s="74"/>
      <c r="E852" s="74"/>
      <c r="F852" s="74"/>
      <c r="G852" s="74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</row>
    <row r="853" spans="1:26" ht="12.75" customHeight="1">
      <c r="A853" s="74"/>
      <c r="B853" s="81"/>
      <c r="C853" s="74"/>
      <c r="D853" s="74"/>
      <c r="E853" s="74"/>
      <c r="F853" s="74"/>
      <c r="G853" s="74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</row>
    <row r="854" spans="1:26" ht="12.75" customHeight="1">
      <c r="A854" s="74"/>
      <c r="B854" s="81"/>
      <c r="C854" s="74"/>
      <c r="D854" s="74"/>
      <c r="E854" s="74"/>
      <c r="F854" s="74"/>
      <c r="G854" s="74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</row>
    <row r="855" spans="1:26" ht="12.75" customHeight="1">
      <c r="A855" s="74"/>
      <c r="B855" s="81"/>
      <c r="C855" s="74"/>
      <c r="D855" s="74"/>
      <c r="E855" s="74"/>
      <c r="F855" s="74"/>
      <c r="G855" s="74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</row>
    <row r="856" spans="1:26" ht="12.75" customHeight="1">
      <c r="A856" s="74"/>
      <c r="B856" s="81"/>
      <c r="C856" s="74"/>
      <c r="D856" s="74"/>
      <c r="E856" s="74"/>
      <c r="F856" s="74"/>
      <c r="G856" s="74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</row>
    <row r="857" spans="1:26" ht="12.75" customHeight="1">
      <c r="A857" s="74"/>
      <c r="B857" s="81"/>
      <c r="C857" s="74"/>
      <c r="D857" s="74"/>
      <c r="E857" s="74"/>
      <c r="F857" s="74"/>
      <c r="G857" s="74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</row>
    <row r="858" spans="1:26" ht="12.75" customHeight="1">
      <c r="A858" s="74"/>
      <c r="B858" s="81"/>
      <c r="C858" s="74"/>
      <c r="D858" s="74"/>
      <c r="E858" s="74"/>
      <c r="F858" s="74"/>
      <c r="G858" s="74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</row>
    <row r="859" spans="1:26" ht="12.75" customHeight="1">
      <c r="A859" s="74"/>
      <c r="B859" s="81"/>
      <c r="C859" s="74"/>
      <c r="D859" s="74"/>
      <c r="E859" s="74"/>
      <c r="F859" s="74"/>
      <c r="G859" s="74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</row>
    <row r="860" spans="1:26" ht="12.75" customHeight="1">
      <c r="A860" s="74"/>
      <c r="B860" s="81"/>
      <c r="C860" s="74"/>
      <c r="D860" s="74"/>
      <c r="E860" s="74"/>
      <c r="F860" s="74"/>
      <c r="G860" s="74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</row>
    <row r="861" spans="1:26" ht="12.75" customHeight="1">
      <c r="A861" s="74"/>
      <c r="B861" s="81"/>
      <c r="C861" s="74"/>
      <c r="D861" s="74"/>
      <c r="E861" s="74"/>
      <c r="F861" s="74"/>
      <c r="G861" s="74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</row>
    <row r="862" spans="1:26" ht="12.75" customHeight="1">
      <c r="A862" s="74"/>
      <c r="B862" s="81"/>
      <c r="C862" s="74"/>
      <c r="D862" s="74"/>
      <c r="E862" s="74"/>
      <c r="F862" s="74"/>
      <c r="G862" s="74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</row>
    <row r="863" spans="1:26" ht="12.75" customHeight="1">
      <c r="A863" s="74"/>
      <c r="B863" s="81"/>
      <c r="C863" s="74"/>
      <c r="D863" s="74"/>
      <c r="E863" s="74"/>
      <c r="F863" s="74"/>
      <c r="G863" s="74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</row>
    <row r="864" spans="1:26" ht="12.75" customHeight="1">
      <c r="A864" s="74"/>
      <c r="B864" s="81"/>
      <c r="C864" s="74"/>
      <c r="D864" s="74"/>
      <c r="E864" s="74"/>
      <c r="F864" s="74"/>
      <c r="G864" s="74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</row>
    <row r="865" spans="1:26" ht="12.75" customHeight="1">
      <c r="A865" s="74"/>
      <c r="B865" s="81"/>
      <c r="C865" s="74"/>
      <c r="D865" s="74"/>
      <c r="E865" s="74"/>
      <c r="F865" s="74"/>
      <c r="G865" s="74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</row>
    <row r="866" spans="1:26" ht="12.75" customHeight="1">
      <c r="A866" s="74"/>
      <c r="B866" s="81"/>
      <c r="C866" s="74"/>
      <c r="D866" s="74"/>
      <c r="E866" s="74"/>
      <c r="F866" s="74"/>
      <c r="G866" s="74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</row>
    <row r="867" spans="1:26" ht="12.75" customHeight="1">
      <c r="A867" s="74"/>
      <c r="B867" s="81"/>
      <c r="C867" s="74"/>
      <c r="D867" s="74"/>
      <c r="E867" s="74"/>
      <c r="F867" s="74"/>
      <c r="G867" s="74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</row>
    <row r="868" spans="1:26" ht="12.75" customHeight="1">
      <c r="A868" s="74"/>
      <c r="B868" s="81"/>
      <c r="C868" s="74"/>
      <c r="D868" s="74"/>
      <c r="E868" s="74"/>
      <c r="F868" s="74"/>
      <c r="G868" s="74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</row>
    <row r="869" spans="1:26" ht="12.75" customHeight="1">
      <c r="A869" s="74"/>
      <c r="B869" s="81"/>
      <c r="C869" s="74"/>
      <c r="D869" s="74"/>
      <c r="E869" s="74"/>
      <c r="F869" s="74"/>
      <c r="G869" s="74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</row>
    <row r="870" spans="1:26" ht="12.75" customHeight="1">
      <c r="A870" s="74"/>
      <c r="B870" s="81"/>
      <c r="C870" s="74"/>
      <c r="D870" s="74"/>
      <c r="E870" s="74"/>
      <c r="F870" s="74"/>
      <c r="G870" s="74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</row>
    <row r="871" spans="1:26" ht="12.75" customHeight="1">
      <c r="A871" s="74"/>
      <c r="B871" s="81"/>
      <c r="C871" s="74"/>
      <c r="D871" s="74"/>
      <c r="E871" s="74"/>
      <c r="F871" s="74"/>
      <c r="G871" s="74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</row>
    <row r="872" spans="1:26" ht="12.75" customHeight="1">
      <c r="A872" s="74"/>
      <c r="B872" s="81"/>
      <c r="C872" s="74"/>
      <c r="D872" s="74"/>
      <c r="E872" s="74"/>
      <c r="F872" s="74"/>
      <c r="G872" s="74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</row>
    <row r="873" spans="1:26" ht="12.75" customHeight="1">
      <c r="A873" s="74"/>
      <c r="B873" s="81"/>
      <c r="C873" s="74"/>
      <c r="D873" s="74"/>
      <c r="E873" s="74"/>
      <c r="F873" s="74"/>
      <c r="G873" s="74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</row>
    <row r="874" spans="1:26" ht="12.75" customHeight="1">
      <c r="A874" s="74"/>
      <c r="B874" s="81"/>
      <c r="C874" s="74"/>
      <c r="D874" s="74"/>
      <c r="E874" s="74"/>
      <c r="F874" s="74"/>
      <c r="G874" s="74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</row>
    <row r="875" spans="1:26" ht="12.75" customHeight="1">
      <c r="A875" s="74"/>
      <c r="B875" s="81"/>
      <c r="C875" s="74"/>
      <c r="D875" s="74"/>
      <c r="E875" s="74"/>
      <c r="F875" s="74"/>
      <c r="G875" s="74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</row>
    <row r="876" spans="1:26" ht="12.75" customHeight="1">
      <c r="A876" s="74"/>
      <c r="B876" s="81"/>
      <c r="C876" s="74"/>
      <c r="D876" s="74"/>
      <c r="E876" s="74"/>
      <c r="F876" s="74"/>
      <c r="G876" s="74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</row>
    <row r="877" spans="1:26" ht="12.75" customHeight="1">
      <c r="A877" s="74"/>
      <c r="B877" s="81"/>
      <c r="C877" s="74"/>
      <c r="D877" s="74"/>
      <c r="E877" s="74"/>
      <c r="F877" s="74"/>
      <c r="G877" s="74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</row>
    <row r="878" spans="1:26" ht="12.75" customHeight="1">
      <c r="A878" s="74"/>
      <c r="B878" s="81"/>
      <c r="C878" s="74"/>
      <c r="D878" s="74"/>
      <c r="E878" s="74"/>
      <c r="F878" s="74"/>
      <c r="G878" s="74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</row>
    <row r="879" spans="1:26" ht="12.75" customHeight="1">
      <c r="A879" s="74"/>
      <c r="B879" s="81"/>
      <c r="C879" s="74"/>
      <c r="D879" s="74"/>
      <c r="E879" s="74"/>
      <c r="F879" s="74"/>
      <c r="G879" s="74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</row>
    <row r="880" spans="1:26" ht="12.75" customHeight="1">
      <c r="A880" s="74"/>
      <c r="B880" s="81"/>
      <c r="C880" s="74"/>
      <c r="D880" s="74"/>
      <c r="E880" s="74"/>
      <c r="F880" s="74"/>
      <c r="G880" s="74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</row>
    <row r="881" spans="1:26" ht="12.75" customHeight="1">
      <c r="A881" s="74"/>
      <c r="B881" s="81"/>
      <c r="C881" s="74"/>
      <c r="D881" s="74"/>
      <c r="E881" s="74"/>
      <c r="F881" s="74"/>
      <c r="G881" s="74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</row>
    <row r="882" spans="1:26" ht="12.75" customHeight="1">
      <c r="A882" s="74"/>
      <c r="B882" s="81"/>
      <c r="C882" s="74"/>
      <c r="D882" s="74"/>
      <c r="E882" s="74"/>
      <c r="F882" s="74"/>
      <c r="G882" s="74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</row>
    <row r="883" spans="1:26" ht="12.75" customHeight="1">
      <c r="A883" s="74"/>
      <c r="B883" s="81"/>
      <c r="C883" s="74"/>
      <c r="D883" s="74"/>
      <c r="E883" s="74"/>
      <c r="F883" s="74"/>
      <c r="G883" s="74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</row>
    <row r="884" spans="1:26" ht="12.75" customHeight="1">
      <c r="A884" s="74"/>
      <c r="B884" s="81"/>
      <c r="C884" s="74"/>
      <c r="D884" s="74"/>
      <c r="E884" s="74"/>
      <c r="F884" s="74"/>
      <c r="G884" s="74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</row>
    <row r="885" spans="1:26" ht="12.75" customHeight="1">
      <c r="A885" s="74"/>
      <c r="B885" s="81"/>
      <c r="C885" s="74"/>
      <c r="D885" s="74"/>
      <c r="E885" s="74"/>
      <c r="F885" s="74"/>
      <c r="G885" s="74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</row>
    <row r="886" spans="1:26" ht="12.75" customHeight="1">
      <c r="A886" s="74"/>
      <c r="B886" s="81"/>
      <c r="C886" s="74"/>
      <c r="D886" s="74"/>
      <c r="E886" s="74"/>
      <c r="F886" s="74"/>
      <c r="G886" s="74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</row>
    <row r="887" spans="1:26" ht="12.75" customHeight="1">
      <c r="A887" s="74"/>
      <c r="B887" s="81"/>
      <c r="C887" s="74"/>
      <c r="D887" s="74"/>
      <c r="E887" s="74"/>
      <c r="F887" s="74"/>
      <c r="G887" s="74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</row>
    <row r="888" spans="1:26" ht="12.75" customHeight="1">
      <c r="A888" s="74"/>
      <c r="B888" s="81"/>
      <c r="C888" s="74"/>
      <c r="D888" s="74"/>
      <c r="E888" s="74"/>
      <c r="F888" s="74"/>
      <c r="G888" s="74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</row>
    <row r="889" spans="1:26" ht="12.75" customHeight="1">
      <c r="A889" s="74"/>
      <c r="B889" s="81"/>
      <c r="C889" s="74"/>
      <c r="D889" s="74"/>
      <c r="E889" s="74"/>
      <c r="F889" s="74"/>
      <c r="G889" s="74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</row>
    <row r="890" spans="1:26" ht="12.75" customHeight="1">
      <c r="A890" s="74"/>
      <c r="B890" s="81"/>
      <c r="C890" s="74"/>
      <c r="D890" s="74"/>
      <c r="E890" s="74"/>
      <c r="F890" s="74"/>
      <c r="G890" s="74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</row>
    <row r="891" spans="1:26" ht="12.75" customHeight="1">
      <c r="A891" s="74"/>
      <c r="B891" s="81"/>
      <c r="C891" s="74"/>
      <c r="D891" s="74"/>
      <c r="E891" s="74"/>
      <c r="F891" s="74"/>
      <c r="G891" s="74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</row>
    <row r="892" spans="1:26" ht="12.75" customHeight="1">
      <c r="A892" s="74"/>
      <c r="B892" s="81"/>
      <c r="C892" s="74"/>
      <c r="D892" s="74"/>
      <c r="E892" s="74"/>
      <c r="F892" s="74"/>
      <c r="G892" s="74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</row>
    <row r="893" spans="1:26" ht="12.75" customHeight="1">
      <c r="A893" s="74"/>
      <c r="B893" s="81"/>
      <c r="C893" s="74"/>
      <c r="D893" s="74"/>
      <c r="E893" s="74"/>
      <c r="F893" s="74"/>
      <c r="G893" s="74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</row>
    <row r="894" spans="1:26" ht="12.75" customHeight="1">
      <c r="A894" s="74"/>
      <c r="B894" s="81"/>
      <c r="C894" s="74"/>
      <c r="D894" s="74"/>
      <c r="E894" s="74"/>
      <c r="F894" s="74"/>
      <c r="G894" s="74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</row>
    <row r="895" spans="1:26" ht="12.75" customHeight="1">
      <c r="A895" s="74"/>
      <c r="B895" s="81"/>
      <c r="C895" s="74"/>
      <c r="D895" s="74"/>
      <c r="E895" s="74"/>
      <c r="F895" s="74"/>
      <c r="G895" s="74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</row>
    <row r="896" spans="1:26" ht="12.75" customHeight="1">
      <c r="A896" s="74"/>
      <c r="B896" s="81"/>
      <c r="C896" s="74"/>
      <c r="D896" s="74"/>
      <c r="E896" s="74"/>
      <c r="F896" s="74"/>
      <c r="G896" s="74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</row>
    <row r="897" spans="1:26" ht="12.75" customHeight="1">
      <c r="A897" s="74"/>
      <c r="B897" s="81"/>
      <c r="C897" s="74"/>
      <c r="D897" s="74"/>
      <c r="E897" s="74"/>
      <c r="F897" s="74"/>
      <c r="G897" s="74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</row>
    <row r="898" spans="1:26" ht="12.75" customHeight="1">
      <c r="A898" s="74"/>
      <c r="B898" s="81"/>
      <c r="C898" s="74"/>
      <c r="D898" s="74"/>
      <c r="E898" s="74"/>
      <c r="F898" s="74"/>
      <c r="G898" s="74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</row>
    <row r="899" spans="1:26" ht="12.75" customHeight="1">
      <c r="A899" s="74"/>
      <c r="B899" s="81"/>
      <c r="C899" s="74"/>
      <c r="D899" s="74"/>
      <c r="E899" s="74"/>
      <c r="F899" s="74"/>
      <c r="G899" s="74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</row>
    <row r="900" spans="1:26" ht="12.75" customHeight="1">
      <c r="A900" s="74"/>
      <c r="B900" s="81"/>
      <c r="C900" s="74"/>
      <c r="D900" s="74"/>
      <c r="E900" s="74"/>
      <c r="F900" s="74"/>
      <c r="G900" s="74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</row>
    <row r="901" spans="1:26" ht="12.75" customHeight="1">
      <c r="A901" s="74"/>
      <c r="B901" s="81"/>
      <c r="C901" s="74"/>
      <c r="D901" s="74"/>
      <c r="E901" s="74"/>
      <c r="F901" s="74"/>
      <c r="G901" s="74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</row>
    <row r="902" spans="1:26" ht="12.75" customHeight="1">
      <c r="A902" s="74"/>
      <c r="B902" s="81"/>
      <c r="C902" s="74"/>
      <c r="D902" s="74"/>
      <c r="E902" s="74"/>
      <c r="F902" s="74"/>
      <c r="G902" s="74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</row>
    <row r="903" spans="1:26" ht="12.75" customHeight="1">
      <c r="A903" s="74"/>
      <c r="B903" s="81"/>
      <c r="C903" s="74"/>
      <c r="D903" s="74"/>
      <c r="E903" s="74"/>
      <c r="F903" s="74"/>
      <c r="G903" s="74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</row>
    <row r="904" spans="1:26" ht="12.75" customHeight="1">
      <c r="A904" s="74"/>
      <c r="B904" s="81"/>
      <c r="C904" s="74"/>
      <c r="D904" s="74"/>
      <c r="E904" s="74"/>
      <c r="F904" s="74"/>
      <c r="G904" s="74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</row>
    <row r="905" spans="1:26" ht="12.75" customHeight="1">
      <c r="A905" s="74"/>
      <c r="B905" s="81"/>
      <c r="C905" s="74"/>
      <c r="D905" s="74"/>
      <c r="E905" s="74"/>
      <c r="F905" s="74"/>
      <c r="G905" s="74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</row>
    <row r="906" spans="1:26" ht="12.75" customHeight="1">
      <c r="A906" s="74"/>
      <c r="B906" s="81"/>
      <c r="C906" s="74"/>
      <c r="D906" s="74"/>
      <c r="E906" s="74"/>
      <c r="F906" s="74"/>
      <c r="G906" s="74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</row>
    <row r="907" spans="1:26" ht="12.75" customHeight="1">
      <c r="A907" s="74"/>
      <c r="B907" s="81"/>
      <c r="C907" s="74"/>
      <c r="D907" s="74"/>
      <c r="E907" s="74"/>
      <c r="F907" s="74"/>
      <c r="G907" s="74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</row>
    <row r="908" spans="1:26" ht="12.75" customHeight="1">
      <c r="A908" s="74"/>
      <c r="B908" s="81"/>
      <c r="C908" s="74"/>
      <c r="D908" s="74"/>
      <c r="E908" s="74"/>
      <c r="F908" s="74"/>
      <c r="G908" s="74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</row>
    <row r="909" spans="1:26" ht="12.75" customHeight="1">
      <c r="A909" s="74"/>
      <c r="B909" s="81"/>
      <c r="C909" s="74"/>
      <c r="D909" s="74"/>
      <c r="E909" s="74"/>
      <c r="F909" s="74"/>
      <c r="G909" s="74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</row>
    <row r="910" spans="1:26" ht="12.75" customHeight="1">
      <c r="A910" s="74"/>
      <c r="B910" s="81"/>
      <c r="C910" s="74"/>
      <c r="D910" s="74"/>
      <c r="E910" s="74"/>
      <c r="F910" s="74"/>
      <c r="G910" s="74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</row>
    <row r="911" spans="1:26" ht="12.75" customHeight="1">
      <c r="A911" s="74"/>
      <c r="B911" s="81"/>
      <c r="C911" s="74"/>
      <c r="D911" s="74"/>
      <c r="E911" s="74"/>
      <c r="F911" s="74"/>
      <c r="G911" s="74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</row>
    <row r="912" spans="1:26" ht="12.75" customHeight="1">
      <c r="A912" s="74"/>
      <c r="B912" s="81"/>
      <c r="C912" s="74"/>
      <c r="D912" s="74"/>
      <c r="E912" s="74"/>
      <c r="F912" s="74"/>
      <c r="G912" s="74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</row>
    <row r="913" spans="1:26" ht="12.75" customHeight="1">
      <c r="A913" s="74"/>
      <c r="B913" s="81"/>
      <c r="C913" s="74"/>
      <c r="D913" s="74"/>
      <c r="E913" s="74"/>
      <c r="F913" s="74"/>
      <c r="G913" s="74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</row>
    <row r="914" spans="1:26" ht="12.75" customHeight="1">
      <c r="A914" s="74"/>
      <c r="B914" s="81"/>
      <c r="C914" s="74"/>
      <c r="D914" s="74"/>
      <c r="E914" s="74"/>
      <c r="F914" s="74"/>
      <c r="G914" s="74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</row>
    <row r="915" spans="1:26" ht="12.75" customHeight="1">
      <c r="A915" s="74"/>
      <c r="B915" s="81"/>
      <c r="C915" s="74"/>
      <c r="D915" s="74"/>
      <c r="E915" s="74"/>
      <c r="F915" s="74"/>
      <c r="G915" s="74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</row>
    <row r="916" spans="1:26" ht="12.75" customHeight="1">
      <c r="A916" s="74"/>
      <c r="B916" s="81"/>
      <c r="C916" s="74"/>
      <c r="D916" s="74"/>
      <c r="E916" s="74"/>
      <c r="F916" s="74"/>
      <c r="G916" s="74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</row>
    <row r="917" spans="1:26" ht="12.75" customHeight="1">
      <c r="A917" s="74"/>
      <c r="B917" s="81"/>
      <c r="C917" s="74"/>
      <c r="D917" s="74"/>
      <c r="E917" s="74"/>
      <c r="F917" s="74"/>
      <c r="G917" s="74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</row>
    <row r="918" spans="1:26" ht="12.75" customHeight="1">
      <c r="A918" s="74"/>
      <c r="B918" s="81"/>
      <c r="C918" s="74"/>
      <c r="D918" s="74"/>
      <c r="E918" s="74"/>
      <c r="F918" s="74"/>
      <c r="G918" s="74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</row>
    <row r="919" spans="1:26" ht="12.75" customHeight="1">
      <c r="A919" s="74"/>
      <c r="B919" s="81"/>
      <c r="C919" s="74"/>
      <c r="D919" s="74"/>
      <c r="E919" s="74"/>
      <c r="F919" s="74"/>
      <c r="G919" s="74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</row>
    <row r="920" spans="1:26" ht="12.75" customHeight="1">
      <c r="A920" s="74"/>
      <c r="B920" s="81"/>
      <c r="C920" s="74"/>
      <c r="D920" s="74"/>
      <c r="E920" s="74"/>
      <c r="F920" s="74"/>
      <c r="G920" s="74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</row>
    <row r="921" spans="1:26" ht="12.75" customHeight="1">
      <c r="A921" s="74"/>
      <c r="B921" s="81"/>
      <c r="C921" s="74"/>
      <c r="D921" s="74"/>
      <c r="E921" s="74"/>
      <c r="F921" s="74"/>
      <c r="G921" s="74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</row>
    <row r="922" spans="1:26" ht="12.75" customHeight="1">
      <c r="A922" s="74"/>
      <c r="B922" s="81"/>
      <c r="C922" s="74"/>
      <c r="D922" s="74"/>
      <c r="E922" s="74"/>
      <c r="F922" s="74"/>
      <c r="G922" s="74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</row>
    <row r="923" spans="1:26" ht="12.75" customHeight="1">
      <c r="A923" s="74"/>
      <c r="B923" s="81"/>
      <c r="C923" s="74"/>
      <c r="D923" s="74"/>
      <c r="E923" s="74"/>
      <c r="F923" s="74"/>
      <c r="G923" s="74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</row>
    <row r="924" spans="1:26" ht="12.75" customHeight="1">
      <c r="A924" s="74"/>
      <c r="B924" s="81"/>
      <c r="C924" s="74"/>
      <c r="D924" s="74"/>
      <c r="E924" s="74"/>
      <c r="F924" s="74"/>
      <c r="G924" s="74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</row>
    <row r="925" spans="1:26" ht="12.75" customHeight="1">
      <c r="A925" s="74"/>
      <c r="B925" s="81"/>
      <c r="C925" s="74"/>
      <c r="D925" s="74"/>
      <c r="E925" s="74"/>
      <c r="F925" s="74"/>
      <c r="G925" s="74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</row>
    <row r="926" spans="1:26" ht="12.75" customHeight="1">
      <c r="A926" s="74"/>
      <c r="B926" s="81"/>
      <c r="C926" s="74"/>
      <c r="D926" s="74"/>
      <c r="E926" s="74"/>
      <c r="F926" s="74"/>
      <c r="G926" s="74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</row>
    <row r="927" spans="1:26" ht="12.75" customHeight="1">
      <c r="A927" s="74"/>
      <c r="B927" s="81"/>
      <c r="C927" s="74"/>
      <c r="D927" s="74"/>
      <c r="E927" s="74"/>
      <c r="F927" s="74"/>
      <c r="G927" s="74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</row>
    <row r="928" spans="1:26" ht="12.75" customHeight="1">
      <c r="A928" s="74"/>
      <c r="B928" s="81"/>
      <c r="C928" s="74"/>
      <c r="D928" s="74"/>
      <c r="E928" s="74"/>
      <c r="F928" s="74"/>
      <c r="G928" s="74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</row>
    <row r="929" spans="1:26" ht="12.75" customHeight="1">
      <c r="A929" s="74"/>
      <c r="B929" s="81"/>
      <c r="C929" s="74"/>
      <c r="D929" s="74"/>
      <c r="E929" s="74"/>
      <c r="F929" s="74"/>
      <c r="G929" s="74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</row>
    <row r="930" spans="1:26" ht="12.75" customHeight="1">
      <c r="A930" s="74"/>
      <c r="B930" s="81"/>
      <c r="C930" s="74"/>
      <c r="D930" s="74"/>
      <c r="E930" s="74"/>
      <c r="F930" s="74"/>
      <c r="G930" s="74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</row>
    <row r="931" spans="1:26" ht="12.75" customHeight="1">
      <c r="A931" s="74"/>
      <c r="B931" s="81"/>
      <c r="C931" s="74"/>
      <c r="D931" s="74"/>
      <c r="E931" s="74"/>
      <c r="F931" s="74"/>
      <c r="G931" s="74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</row>
    <row r="932" spans="1:26" ht="12.75" customHeight="1">
      <c r="A932" s="74"/>
      <c r="B932" s="81"/>
      <c r="C932" s="74"/>
      <c r="D932" s="74"/>
      <c r="E932" s="74"/>
      <c r="F932" s="74"/>
      <c r="G932" s="74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</row>
    <row r="933" spans="1:26" ht="12.75" customHeight="1">
      <c r="A933" s="74"/>
      <c r="B933" s="81"/>
      <c r="C933" s="74"/>
      <c r="D933" s="74"/>
      <c r="E933" s="74"/>
      <c r="F933" s="74"/>
      <c r="G933" s="74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</row>
    <row r="934" spans="1:26" ht="12.75" customHeight="1">
      <c r="A934" s="74"/>
      <c r="B934" s="81"/>
      <c r="C934" s="74"/>
      <c r="D934" s="74"/>
      <c r="E934" s="74"/>
      <c r="F934" s="74"/>
      <c r="G934" s="74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</row>
    <row r="935" spans="1:26" ht="12.75" customHeight="1">
      <c r="A935" s="74"/>
      <c r="B935" s="81"/>
      <c r="C935" s="74"/>
      <c r="D935" s="74"/>
      <c r="E935" s="74"/>
      <c r="F935" s="74"/>
      <c r="G935" s="74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</row>
    <row r="936" spans="1:26" ht="12.75" customHeight="1">
      <c r="A936" s="74"/>
      <c r="B936" s="81"/>
      <c r="C936" s="74"/>
      <c r="D936" s="74"/>
      <c r="E936" s="74"/>
      <c r="F936" s="74"/>
      <c r="G936" s="74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</row>
    <row r="937" spans="1:26" ht="12.75" customHeight="1">
      <c r="A937" s="74"/>
      <c r="B937" s="81"/>
      <c r="C937" s="74"/>
      <c r="D937" s="74"/>
      <c r="E937" s="74"/>
      <c r="F937" s="74"/>
      <c r="G937" s="74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</row>
    <row r="938" spans="1:26" ht="12.75" customHeight="1">
      <c r="A938" s="74"/>
      <c r="B938" s="81"/>
      <c r="C938" s="74"/>
      <c r="D938" s="74"/>
      <c r="E938" s="74"/>
      <c r="F938" s="74"/>
      <c r="G938" s="74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</row>
    <row r="939" spans="1:26" ht="12.75" customHeight="1">
      <c r="A939" s="74"/>
      <c r="B939" s="81"/>
      <c r="C939" s="74"/>
      <c r="D939" s="74"/>
      <c r="E939" s="74"/>
      <c r="F939" s="74"/>
      <c r="G939" s="74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</row>
    <row r="940" spans="1:26" ht="12.75" customHeight="1">
      <c r="A940" s="74"/>
      <c r="B940" s="81"/>
      <c r="C940" s="74"/>
      <c r="D940" s="74"/>
      <c r="E940" s="74"/>
      <c r="F940" s="74"/>
      <c r="G940" s="74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</row>
    <row r="941" spans="1:26" ht="12.75" customHeight="1">
      <c r="A941" s="74"/>
      <c r="B941" s="81"/>
      <c r="C941" s="74"/>
      <c r="D941" s="74"/>
      <c r="E941" s="74"/>
      <c r="F941" s="74"/>
      <c r="G941" s="74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</row>
    <row r="942" spans="1:26" ht="12.75" customHeight="1">
      <c r="A942" s="74"/>
      <c r="B942" s="81"/>
      <c r="C942" s="74"/>
      <c r="D942" s="74"/>
      <c r="E942" s="74"/>
      <c r="F942" s="74"/>
      <c r="G942" s="74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</row>
    <row r="943" spans="1:26" ht="12.75" customHeight="1">
      <c r="A943" s="74"/>
      <c r="B943" s="81"/>
      <c r="C943" s="74"/>
      <c r="D943" s="74"/>
      <c r="E943" s="74"/>
      <c r="F943" s="74"/>
      <c r="G943" s="74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</row>
    <row r="944" spans="1:26" ht="12.75" customHeight="1">
      <c r="A944" s="74"/>
      <c r="B944" s="81"/>
      <c r="C944" s="74"/>
      <c r="D944" s="74"/>
      <c r="E944" s="74"/>
      <c r="F944" s="74"/>
      <c r="G944" s="74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</row>
    <row r="945" spans="1:26" ht="12.75" customHeight="1">
      <c r="A945" s="74"/>
      <c r="B945" s="81"/>
      <c r="C945" s="74"/>
      <c r="D945" s="74"/>
      <c r="E945" s="74"/>
      <c r="F945" s="74"/>
      <c r="G945" s="74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</row>
    <row r="946" spans="1:26" ht="12.75" customHeight="1">
      <c r="A946" s="74"/>
      <c r="B946" s="81"/>
      <c r="C946" s="74"/>
      <c r="D946" s="74"/>
      <c r="E946" s="74"/>
      <c r="F946" s="74"/>
      <c r="G946" s="74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</row>
    <row r="947" spans="1:26" ht="12.75" customHeight="1">
      <c r="A947" s="74"/>
      <c r="B947" s="81"/>
      <c r="C947" s="74"/>
      <c r="D947" s="74"/>
      <c r="E947" s="74"/>
      <c r="F947" s="74"/>
      <c r="G947" s="74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</row>
    <row r="948" spans="1:26" ht="12.75" customHeight="1">
      <c r="A948" s="74"/>
      <c r="B948" s="81"/>
      <c r="C948" s="74"/>
      <c r="D948" s="74"/>
      <c r="E948" s="74"/>
      <c r="F948" s="74"/>
      <c r="G948" s="74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</row>
    <row r="949" spans="1:26" ht="12.75" customHeight="1">
      <c r="A949" s="74"/>
      <c r="B949" s="81"/>
      <c r="C949" s="74"/>
      <c r="D949" s="74"/>
      <c r="E949" s="74"/>
      <c r="F949" s="74"/>
      <c r="G949" s="74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</row>
    <row r="950" spans="1:26" ht="12.75" customHeight="1">
      <c r="A950" s="74"/>
      <c r="B950" s="81"/>
      <c r="C950" s="74"/>
      <c r="D950" s="74"/>
      <c r="E950" s="74"/>
      <c r="F950" s="74"/>
      <c r="G950" s="74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</row>
    <row r="951" spans="1:26" ht="12.75" customHeight="1">
      <c r="A951" s="74"/>
      <c r="B951" s="81"/>
      <c r="C951" s="74"/>
      <c r="D951" s="74"/>
      <c r="E951" s="74"/>
      <c r="F951" s="74"/>
      <c r="G951" s="74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</row>
    <row r="952" spans="1:26" ht="12.75" customHeight="1">
      <c r="A952" s="74"/>
      <c r="B952" s="81"/>
      <c r="C952" s="74"/>
      <c r="D952" s="74"/>
      <c r="E952" s="74"/>
      <c r="F952" s="74"/>
      <c r="G952" s="74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</row>
    <row r="953" spans="1:26" ht="12.75" customHeight="1">
      <c r="A953" s="74"/>
      <c r="B953" s="81"/>
      <c r="C953" s="74"/>
      <c r="D953" s="74"/>
      <c r="E953" s="74"/>
      <c r="F953" s="74"/>
      <c r="G953" s="74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</row>
    <row r="954" spans="1:26" ht="12.75" customHeight="1">
      <c r="A954" s="74"/>
      <c r="B954" s="81"/>
      <c r="C954" s="74"/>
      <c r="D954" s="74"/>
      <c r="E954" s="74"/>
      <c r="F954" s="74"/>
      <c r="G954" s="74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</row>
    <row r="955" spans="1:26" ht="12.75" customHeight="1">
      <c r="A955" s="74"/>
      <c r="B955" s="81"/>
      <c r="C955" s="74"/>
      <c r="D955" s="74"/>
      <c r="E955" s="74"/>
      <c r="F955" s="74"/>
      <c r="G955" s="74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</row>
    <row r="956" spans="1:26" ht="12.75" customHeight="1">
      <c r="A956" s="74"/>
      <c r="B956" s="81"/>
      <c r="C956" s="74"/>
      <c r="D956" s="74"/>
      <c r="E956" s="74"/>
      <c r="F956" s="74"/>
      <c r="G956" s="74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</row>
    <row r="957" spans="1:26" ht="12.75" customHeight="1">
      <c r="A957" s="74"/>
      <c r="B957" s="81"/>
      <c r="C957" s="74"/>
      <c r="D957" s="74"/>
      <c r="E957" s="74"/>
      <c r="F957" s="74"/>
      <c r="G957" s="74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</row>
    <row r="958" spans="1:26" ht="12.75" customHeight="1">
      <c r="A958" s="74"/>
      <c r="B958" s="81"/>
      <c r="C958" s="74"/>
      <c r="D958" s="74"/>
      <c r="E958" s="74"/>
      <c r="F958" s="74"/>
      <c r="G958" s="74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</row>
    <row r="959" spans="1:26" ht="12.75" customHeight="1">
      <c r="A959" s="74"/>
      <c r="B959" s="81"/>
      <c r="C959" s="74"/>
      <c r="D959" s="74"/>
      <c r="E959" s="74"/>
      <c r="F959" s="74"/>
      <c r="G959" s="74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</row>
    <row r="960" spans="1:26" ht="12.75" customHeight="1">
      <c r="A960" s="74"/>
      <c r="B960" s="81"/>
      <c r="C960" s="74"/>
      <c r="D960" s="74"/>
      <c r="E960" s="74"/>
      <c r="F960" s="74"/>
      <c r="G960" s="74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</row>
    <row r="961" spans="1:26" ht="12.75" customHeight="1">
      <c r="A961" s="74"/>
      <c r="B961" s="81"/>
      <c r="C961" s="74"/>
      <c r="D961" s="74"/>
      <c r="E961" s="74"/>
      <c r="F961" s="74"/>
      <c r="G961" s="74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</row>
    <row r="962" spans="1:26" ht="12.75" customHeight="1">
      <c r="A962" s="74"/>
      <c r="B962" s="81"/>
      <c r="C962" s="74"/>
      <c r="D962" s="74"/>
      <c r="E962" s="74"/>
      <c r="F962" s="74"/>
      <c r="G962" s="74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</row>
    <row r="963" spans="1:26" ht="12.75" customHeight="1">
      <c r="A963" s="74"/>
      <c r="B963" s="81"/>
      <c r="C963" s="74"/>
      <c r="D963" s="74"/>
      <c r="E963" s="74"/>
      <c r="F963" s="74"/>
      <c r="G963" s="74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</row>
    <row r="964" spans="1:26" ht="12.75" customHeight="1">
      <c r="A964" s="74"/>
      <c r="B964" s="81"/>
      <c r="C964" s="74"/>
      <c r="D964" s="74"/>
      <c r="E964" s="74"/>
      <c r="F964" s="74"/>
      <c r="G964" s="74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</row>
    <row r="965" spans="1:26" ht="12.75" customHeight="1">
      <c r="A965" s="74"/>
      <c r="B965" s="81"/>
      <c r="C965" s="74"/>
      <c r="D965" s="74"/>
      <c r="E965" s="74"/>
      <c r="F965" s="74"/>
      <c r="G965" s="74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</row>
    <row r="966" spans="1:26" ht="12.75" customHeight="1">
      <c r="A966" s="74"/>
      <c r="B966" s="81"/>
      <c r="C966" s="74"/>
      <c r="D966" s="74"/>
      <c r="E966" s="74"/>
      <c r="F966" s="74"/>
      <c r="G966" s="74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</row>
    <row r="967" spans="1:26" ht="12.75" customHeight="1">
      <c r="A967" s="74"/>
      <c r="B967" s="81"/>
      <c r="C967" s="74"/>
      <c r="D967" s="74"/>
      <c r="E967" s="74"/>
      <c r="F967" s="74"/>
      <c r="G967" s="74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</row>
    <row r="968" spans="1:26" ht="12.75" customHeight="1">
      <c r="A968" s="74"/>
      <c r="B968" s="81"/>
      <c r="C968" s="74"/>
      <c r="D968" s="74"/>
      <c r="E968" s="74"/>
      <c r="F968" s="74"/>
      <c r="G968" s="74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</row>
    <row r="969" spans="1:26" ht="12.75" customHeight="1">
      <c r="A969" s="74"/>
      <c r="B969" s="81"/>
      <c r="C969" s="74"/>
      <c r="D969" s="74"/>
      <c r="E969" s="74"/>
      <c r="F969" s="74"/>
      <c r="G969" s="74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</row>
    <row r="970" spans="1:26" ht="12.75" customHeight="1">
      <c r="A970" s="74"/>
      <c r="B970" s="81"/>
      <c r="C970" s="74"/>
      <c r="D970" s="74"/>
      <c r="E970" s="74"/>
      <c r="F970" s="74"/>
      <c r="G970" s="74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</row>
    <row r="971" spans="1:26" ht="12.75" customHeight="1">
      <c r="A971" s="74"/>
      <c r="B971" s="81"/>
      <c r="C971" s="74"/>
      <c r="D971" s="74"/>
      <c r="E971" s="74"/>
      <c r="F971" s="74"/>
      <c r="G971" s="74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</row>
    <row r="972" spans="1:26" ht="12.75" customHeight="1">
      <c r="A972" s="74"/>
      <c r="B972" s="81"/>
      <c r="C972" s="74"/>
      <c r="D972" s="74"/>
      <c r="E972" s="74"/>
      <c r="F972" s="74"/>
      <c r="G972" s="74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</row>
    <row r="973" spans="1:26" ht="12.75" customHeight="1">
      <c r="A973" s="74"/>
      <c r="B973" s="81"/>
      <c r="C973" s="74"/>
      <c r="D973" s="74"/>
      <c r="E973" s="74"/>
      <c r="F973" s="74"/>
      <c r="G973" s="74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</row>
    <row r="974" spans="1:26" ht="12.75" customHeight="1">
      <c r="A974" s="74"/>
      <c r="B974" s="81"/>
      <c r="C974" s="74"/>
      <c r="D974" s="74"/>
      <c r="E974" s="74"/>
      <c r="F974" s="74"/>
      <c r="G974" s="74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</row>
    <row r="975" spans="1:26" ht="12.75" customHeight="1">
      <c r="A975" s="74"/>
      <c r="B975" s="81"/>
      <c r="C975" s="74"/>
      <c r="D975" s="74"/>
      <c r="E975" s="74"/>
      <c r="F975" s="74"/>
      <c r="G975" s="74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</row>
    <row r="976" spans="1:26" ht="12.75" customHeight="1">
      <c r="A976" s="74"/>
      <c r="B976" s="81"/>
      <c r="C976" s="74"/>
      <c r="D976" s="74"/>
      <c r="E976" s="74"/>
      <c r="F976" s="74"/>
      <c r="G976" s="74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</row>
    <row r="977" spans="1:26" ht="12.75" customHeight="1">
      <c r="A977" s="74"/>
      <c r="B977" s="81"/>
      <c r="C977" s="74"/>
      <c r="D977" s="74"/>
      <c r="E977" s="74"/>
      <c r="F977" s="74"/>
      <c r="G977" s="74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</row>
    <row r="978" spans="1:26" ht="12.75" customHeight="1">
      <c r="A978" s="74"/>
      <c r="B978" s="81"/>
      <c r="C978" s="74"/>
      <c r="D978" s="74"/>
      <c r="E978" s="74"/>
      <c r="F978" s="74"/>
      <c r="G978" s="74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</row>
    <row r="979" spans="1:26" ht="12.75" customHeight="1">
      <c r="A979" s="74"/>
      <c r="B979" s="81"/>
      <c r="C979" s="74"/>
      <c r="D979" s="74"/>
      <c r="E979" s="74"/>
      <c r="F979" s="74"/>
      <c r="G979" s="74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</row>
    <row r="980" spans="1:26" ht="12.75" customHeight="1">
      <c r="A980" s="74"/>
      <c r="B980" s="81"/>
      <c r="C980" s="74"/>
      <c r="D980" s="74"/>
      <c r="E980" s="74"/>
      <c r="F980" s="74"/>
      <c r="G980" s="74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</row>
    <row r="981" spans="1:26" ht="12.75" customHeight="1">
      <c r="A981" s="74"/>
      <c r="B981" s="81"/>
      <c r="C981" s="74"/>
      <c r="D981" s="74"/>
      <c r="E981" s="74"/>
      <c r="F981" s="74"/>
      <c r="G981" s="74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</row>
    <row r="982" spans="1:26" ht="12.75" customHeight="1">
      <c r="A982" s="74"/>
      <c r="B982" s="81"/>
      <c r="C982" s="74"/>
      <c r="D982" s="74"/>
      <c r="E982" s="74"/>
      <c r="F982" s="74"/>
      <c r="G982" s="74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</row>
    <row r="983" spans="1:26" ht="12.75" customHeight="1">
      <c r="A983" s="74"/>
      <c r="B983" s="81"/>
      <c r="C983" s="74"/>
      <c r="D983" s="74"/>
      <c r="E983" s="74"/>
      <c r="F983" s="74"/>
      <c r="G983" s="74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</row>
    <row r="984" spans="1:26" ht="12.75" customHeight="1">
      <c r="A984" s="74"/>
      <c r="B984" s="81"/>
      <c r="C984" s="74"/>
      <c r="D984" s="74"/>
      <c r="E984" s="74"/>
      <c r="F984" s="74"/>
      <c r="G984" s="74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</row>
    <row r="985" spans="1:26" ht="12.75" customHeight="1">
      <c r="A985" s="74"/>
      <c r="B985" s="81"/>
      <c r="C985" s="74"/>
      <c r="D985" s="74"/>
      <c r="E985" s="74"/>
      <c r="F985" s="74"/>
      <c r="G985" s="74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</row>
    <row r="986" spans="1:26" ht="12.75" customHeight="1">
      <c r="A986" s="74"/>
      <c r="B986" s="81"/>
      <c r="C986" s="74"/>
      <c r="D986" s="74"/>
      <c r="E986" s="74"/>
      <c r="F986" s="74"/>
      <c r="G986" s="74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</row>
    <row r="987" spans="1:26" ht="12.75" customHeight="1">
      <c r="A987" s="74"/>
      <c r="B987" s="81"/>
      <c r="C987" s="74"/>
      <c r="D987" s="74"/>
      <c r="E987" s="74"/>
      <c r="F987" s="74"/>
      <c r="G987" s="74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</row>
    <row r="988" spans="1:26" ht="12.75" customHeight="1">
      <c r="A988" s="74"/>
      <c r="B988" s="81"/>
      <c r="C988" s="74"/>
      <c r="D988" s="74"/>
      <c r="E988" s="74"/>
      <c r="F988" s="74"/>
      <c r="G988" s="74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</row>
    <row r="989" spans="1:26" ht="12.75" customHeight="1">
      <c r="A989" s="74"/>
      <c r="B989" s="81"/>
      <c r="C989" s="74"/>
      <c r="D989" s="74"/>
      <c r="E989" s="74"/>
      <c r="F989" s="74"/>
      <c r="G989" s="74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</row>
    <row r="990" spans="1:26" ht="12.75" customHeight="1">
      <c r="A990" s="74"/>
      <c r="B990" s="81"/>
      <c r="C990" s="74"/>
      <c r="D990" s="74"/>
      <c r="E990" s="74"/>
      <c r="F990" s="74"/>
      <c r="G990" s="74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</row>
    <row r="991" spans="1:26" ht="12.75" customHeight="1">
      <c r="A991" s="74"/>
      <c r="B991" s="81"/>
      <c r="C991" s="74"/>
      <c r="D991" s="74"/>
      <c r="E991" s="74"/>
      <c r="F991" s="74"/>
      <c r="G991" s="74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</row>
    <row r="992" spans="1:26" ht="12.75" customHeight="1">
      <c r="A992" s="74"/>
      <c r="B992" s="81"/>
      <c r="C992" s="74"/>
      <c r="D992" s="74"/>
      <c r="E992" s="74"/>
      <c r="F992" s="74"/>
      <c r="G992" s="74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</row>
    <row r="993" spans="1:26" ht="12.75" customHeight="1">
      <c r="A993" s="74"/>
      <c r="B993" s="81"/>
      <c r="C993" s="74"/>
      <c r="D993" s="74"/>
      <c r="E993" s="74"/>
      <c r="F993" s="74"/>
      <c r="G993" s="74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</row>
    <row r="994" spans="1:26" ht="12.75" customHeight="1">
      <c r="A994" s="74"/>
      <c r="B994" s="81"/>
      <c r="C994" s="74"/>
      <c r="D994" s="74"/>
      <c r="E994" s="74"/>
      <c r="F994" s="74"/>
      <c r="G994" s="74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</row>
    <row r="995" spans="1:26" ht="12.75" customHeight="1">
      <c r="A995" s="74"/>
      <c r="B995" s="81"/>
      <c r="C995" s="74"/>
      <c r="D995" s="74"/>
      <c r="E995" s="74"/>
      <c r="F995" s="74"/>
      <c r="G995" s="74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</row>
    <row r="996" spans="1:26" ht="12.75" customHeight="1">
      <c r="A996" s="74"/>
      <c r="B996" s="81"/>
      <c r="C996" s="74"/>
      <c r="D996" s="74"/>
      <c r="E996" s="74"/>
      <c r="F996" s="74"/>
      <c r="G996" s="74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</row>
    <row r="997" spans="1:26" ht="12.75" customHeight="1">
      <c r="A997" s="74"/>
      <c r="B997" s="81"/>
      <c r="C997" s="74"/>
      <c r="D997" s="74"/>
      <c r="E997" s="74"/>
      <c r="F997" s="74"/>
      <c r="G997" s="74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</row>
    <row r="998" spans="1:26" ht="12.75" customHeight="1">
      <c r="A998" s="74"/>
      <c r="B998" s="81"/>
      <c r="C998" s="74"/>
      <c r="D998" s="74"/>
      <c r="E998" s="74"/>
      <c r="F998" s="74"/>
      <c r="G998" s="74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</row>
    <row r="999" spans="1:26" ht="12.75" customHeight="1">
      <c r="A999" s="74"/>
      <c r="B999" s="81"/>
      <c r="C999" s="74"/>
      <c r="D999" s="74"/>
      <c r="E999" s="74"/>
      <c r="F999" s="74"/>
      <c r="G999" s="74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</row>
    <row r="1000" spans="1:26" ht="12.75" customHeight="1">
      <c r="A1000" s="74"/>
      <c r="B1000" s="81"/>
      <c r="C1000" s="74"/>
      <c r="D1000" s="74"/>
      <c r="E1000" s="74"/>
      <c r="F1000" s="74"/>
      <c r="G1000" s="74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</row>
  </sheetData>
  <mergeCells count="67">
    <mergeCell ref="A80:H80"/>
    <mergeCell ref="A89:H89"/>
    <mergeCell ref="A110:H110"/>
    <mergeCell ref="A120:H120"/>
    <mergeCell ref="A136:H136"/>
    <mergeCell ref="A159:H159"/>
    <mergeCell ref="I159:K159"/>
    <mergeCell ref="D195:H197"/>
    <mergeCell ref="I195:I197"/>
    <mergeCell ref="J195:S195"/>
    <mergeCell ref="J196:J197"/>
    <mergeCell ref="L196:S196"/>
    <mergeCell ref="A164:H164"/>
    <mergeCell ref="I164:K164"/>
    <mergeCell ref="A168:B168"/>
    <mergeCell ref="A170:H170"/>
    <mergeCell ref="A194:H194"/>
    <mergeCell ref="A195:A197"/>
    <mergeCell ref="B195:C197"/>
    <mergeCell ref="B198:C198"/>
    <mergeCell ref="D198:H198"/>
    <mergeCell ref="B199:C199"/>
    <mergeCell ref="D199:H199"/>
    <mergeCell ref="B200:C200"/>
    <mergeCell ref="D200:H200"/>
    <mergeCell ref="P4:Q4"/>
    <mergeCell ref="F4:G4"/>
    <mergeCell ref="K218:R218"/>
    <mergeCell ref="K220:R220"/>
    <mergeCell ref="A205:J205"/>
    <mergeCell ref="A206:J206"/>
    <mergeCell ref="A207:J207"/>
    <mergeCell ref="A208:J208"/>
    <mergeCell ref="A209:J209"/>
    <mergeCell ref="A210:J210"/>
    <mergeCell ref="A211:J211"/>
    <mergeCell ref="A204:J204"/>
    <mergeCell ref="A212:J212"/>
    <mergeCell ref="A214:U214"/>
    <mergeCell ref="A215:U215"/>
    <mergeCell ref="K217:R217"/>
    <mergeCell ref="I6:I7"/>
    <mergeCell ref="J6:J7"/>
    <mergeCell ref="H4:K4"/>
    <mergeCell ref="L4:M4"/>
    <mergeCell ref="N4:O4"/>
    <mergeCell ref="R4:S4"/>
    <mergeCell ref="L6:S6"/>
    <mergeCell ref="A1:S1"/>
    <mergeCell ref="A3:A7"/>
    <mergeCell ref="B3:B7"/>
    <mergeCell ref="C3:E5"/>
    <mergeCell ref="F3:K3"/>
    <mergeCell ref="L3:S3"/>
    <mergeCell ref="E6:E7"/>
    <mergeCell ref="C6:C7"/>
    <mergeCell ref="D6:D7"/>
    <mergeCell ref="F5:F7"/>
    <mergeCell ref="G5:G7"/>
    <mergeCell ref="H5:J5"/>
    <mergeCell ref="K5:K7"/>
    <mergeCell ref="H6:H7"/>
    <mergeCell ref="A11:H11"/>
    <mergeCell ref="A56:H56"/>
    <mergeCell ref="A65:H65"/>
    <mergeCell ref="A66:H66"/>
    <mergeCell ref="A67:H6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"/>
  <sheetViews>
    <sheetView tabSelected="1" view="pageBreakPreview" zoomScale="90" zoomScaleNormal="100" zoomScaleSheetLayoutView="90" workbookViewId="0">
      <selection activeCell="F47" sqref="C47:F47"/>
    </sheetView>
  </sheetViews>
  <sheetFormatPr defaultColWidth="11.42578125" defaultRowHeight="15"/>
  <cols>
    <col min="1" max="1" width="13.42578125" style="473" customWidth="1"/>
    <col min="2" max="2" width="81.28515625" style="741" bestFit="1" customWidth="1"/>
    <col min="3" max="7" width="7.7109375" style="473" customWidth="1"/>
    <col min="8" max="15" width="7.7109375" style="458" customWidth="1"/>
    <col min="16" max="16" width="8.42578125" style="458" customWidth="1"/>
    <col min="17" max="17" width="7.7109375" style="742" customWidth="1"/>
    <col min="18" max="20" width="7.7109375" style="473" customWidth="1"/>
    <col min="21" max="24" width="9.140625" style="458" customWidth="1"/>
    <col min="25" max="256" width="11.42578125" style="458"/>
    <col min="257" max="257" width="13.42578125" style="458" customWidth="1"/>
    <col min="258" max="258" width="81.28515625" style="458" bestFit="1" customWidth="1"/>
    <col min="259" max="271" width="7.7109375" style="458" customWidth="1"/>
    <col min="272" max="272" width="8.42578125" style="458" customWidth="1"/>
    <col min="273" max="276" width="7.7109375" style="458" customWidth="1"/>
    <col min="277" max="280" width="9.140625" style="458" customWidth="1"/>
    <col min="281" max="512" width="11.42578125" style="458"/>
    <col min="513" max="513" width="13.42578125" style="458" customWidth="1"/>
    <col min="514" max="514" width="81.28515625" style="458" bestFit="1" customWidth="1"/>
    <col min="515" max="527" width="7.7109375" style="458" customWidth="1"/>
    <col min="528" max="528" width="8.42578125" style="458" customWidth="1"/>
    <col min="529" max="532" width="7.7109375" style="458" customWidth="1"/>
    <col min="533" max="536" width="9.140625" style="458" customWidth="1"/>
    <col min="537" max="768" width="11.42578125" style="458"/>
    <col min="769" max="769" width="13.42578125" style="458" customWidth="1"/>
    <col min="770" max="770" width="81.28515625" style="458" bestFit="1" customWidth="1"/>
    <col min="771" max="783" width="7.7109375" style="458" customWidth="1"/>
    <col min="784" max="784" width="8.42578125" style="458" customWidth="1"/>
    <col min="785" max="788" width="7.7109375" style="458" customWidth="1"/>
    <col min="789" max="792" width="9.140625" style="458" customWidth="1"/>
    <col min="793" max="1024" width="11.42578125" style="458"/>
    <col min="1025" max="1025" width="13.42578125" style="458" customWidth="1"/>
    <col min="1026" max="1026" width="81.28515625" style="458" bestFit="1" customWidth="1"/>
    <col min="1027" max="1039" width="7.7109375" style="458" customWidth="1"/>
    <col min="1040" max="1040" width="8.42578125" style="458" customWidth="1"/>
    <col min="1041" max="1044" width="7.7109375" style="458" customWidth="1"/>
    <col min="1045" max="1048" width="9.140625" style="458" customWidth="1"/>
    <col min="1049" max="1280" width="11.42578125" style="458"/>
    <col min="1281" max="1281" width="13.42578125" style="458" customWidth="1"/>
    <col min="1282" max="1282" width="81.28515625" style="458" bestFit="1" customWidth="1"/>
    <col min="1283" max="1295" width="7.7109375" style="458" customWidth="1"/>
    <col min="1296" max="1296" width="8.42578125" style="458" customWidth="1"/>
    <col min="1297" max="1300" width="7.7109375" style="458" customWidth="1"/>
    <col min="1301" max="1304" width="9.140625" style="458" customWidth="1"/>
    <col min="1305" max="1536" width="11.42578125" style="458"/>
    <col min="1537" max="1537" width="13.42578125" style="458" customWidth="1"/>
    <col min="1538" max="1538" width="81.28515625" style="458" bestFit="1" customWidth="1"/>
    <col min="1539" max="1551" width="7.7109375" style="458" customWidth="1"/>
    <col min="1552" max="1552" width="8.42578125" style="458" customWidth="1"/>
    <col min="1553" max="1556" width="7.7109375" style="458" customWidth="1"/>
    <col min="1557" max="1560" width="9.140625" style="458" customWidth="1"/>
    <col min="1561" max="1792" width="11.42578125" style="458"/>
    <col min="1793" max="1793" width="13.42578125" style="458" customWidth="1"/>
    <col min="1794" max="1794" width="81.28515625" style="458" bestFit="1" customWidth="1"/>
    <col min="1795" max="1807" width="7.7109375" style="458" customWidth="1"/>
    <col min="1808" max="1808" width="8.42578125" style="458" customWidth="1"/>
    <col min="1809" max="1812" width="7.7109375" style="458" customWidth="1"/>
    <col min="1813" max="1816" width="9.140625" style="458" customWidth="1"/>
    <col min="1817" max="2048" width="11.42578125" style="458"/>
    <col min="2049" max="2049" width="13.42578125" style="458" customWidth="1"/>
    <col min="2050" max="2050" width="81.28515625" style="458" bestFit="1" customWidth="1"/>
    <col min="2051" max="2063" width="7.7109375" style="458" customWidth="1"/>
    <col min="2064" max="2064" width="8.42578125" style="458" customWidth="1"/>
    <col min="2065" max="2068" width="7.7109375" style="458" customWidth="1"/>
    <col min="2069" max="2072" width="9.140625" style="458" customWidth="1"/>
    <col min="2073" max="2304" width="11.42578125" style="458"/>
    <col min="2305" max="2305" width="13.42578125" style="458" customWidth="1"/>
    <col min="2306" max="2306" width="81.28515625" style="458" bestFit="1" customWidth="1"/>
    <col min="2307" max="2319" width="7.7109375" style="458" customWidth="1"/>
    <col min="2320" max="2320" width="8.42578125" style="458" customWidth="1"/>
    <col min="2321" max="2324" width="7.7109375" style="458" customWidth="1"/>
    <col min="2325" max="2328" width="9.140625" style="458" customWidth="1"/>
    <col min="2329" max="2560" width="11.42578125" style="458"/>
    <col min="2561" max="2561" width="13.42578125" style="458" customWidth="1"/>
    <col min="2562" max="2562" width="81.28515625" style="458" bestFit="1" customWidth="1"/>
    <col min="2563" max="2575" width="7.7109375" style="458" customWidth="1"/>
    <col min="2576" max="2576" width="8.42578125" style="458" customWidth="1"/>
    <col min="2577" max="2580" width="7.7109375" style="458" customWidth="1"/>
    <col min="2581" max="2584" width="9.140625" style="458" customWidth="1"/>
    <col min="2585" max="2816" width="11.42578125" style="458"/>
    <col min="2817" max="2817" width="13.42578125" style="458" customWidth="1"/>
    <col min="2818" max="2818" width="81.28515625" style="458" bestFit="1" customWidth="1"/>
    <col min="2819" max="2831" width="7.7109375" style="458" customWidth="1"/>
    <col min="2832" max="2832" width="8.42578125" style="458" customWidth="1"/>
    <col min="2833" max="2836" width="7.7109375" style="458" customWidth="1"/>
    <col min="2837" max="2840" width="9.140625" style="458" customWidth="1"/>
    <col min="2841" max="3072" width="11.42578125" style="458"/>
    <col min="3073" max="3073" width="13.42578125" style="458" customWidth="1"/>
    <col min="3074" max="3074" width="81.28515625" style="458" bestFit="1" customWidth="1"/>
    <col min="3075" max="3087" width="7.7109375" style="458" customWidth="1"/>
    <col min="3088" max="3088" width="8.42578125" style="458" customWidth="1"/>
    <col min="3089" max="3092" width="7.7109375" style="458" customWidth="1"/>
    <col min="3093" max="3096" width="9.140625" style="458" customWidth="1"/>
    <col min="3097" max="3328" width="11.42578125" style="458"/>
    <col min="3329" max="3329" width="13.42578125" style="458" customWidth="1"/>
    <col min="3330" max="3330" width="81.28515625" style="458" bestFit="1" customWidth="1"/>
    <col min="3331" max="3343" width="7.7109375" style="458" customWidth="1"/>
    <col min="3344" max="3344" width="8.42578125" style="458" customWidth="1"/>
    <col min="3345" max="3348" width="7.7109375" style="458" customWidth="1"/>
    <col min="3349" max="3352" width="9.140625" style="458" customWidth="1"/>
    <col min="3353" max="3584" width="11.42578125" style="458"/>
    <col min="3585" max="3585" width="13.42578125" style="458" customWidth="1"/>
    <col min="3586" max="3586" width="81.28515625" style="458" bestFit="1" customWidth="1"/>
    <col min="3587" max="3599" width="7.7109375" style="458" customWidth="1"/>
    <col min="3600" max="3600" width="8.42578125" style="458" customWidth="1"/>
    <col min="3601" max="3604" width="7.7109375" style="458" customWidth="1"/>
    <col min="3605" max="3608" width="9.140625" style="458" customWidth="1"/>
    <col min="3609" max="3840" width="11.42578125" style="458"/>
    <col min="3841" max="3841" width="13.42578125" style="458" customWidth="1"/>
    <col min="3842" max="3842" width="81.28515625" style="458" bestFit="1" customWidth="1"/>
    <col min="3843" max="3855" width="7.7109375" style="458" customWidth="1"/>
    <col min="3856" max="3856" width="8.42578125" style="458" customWidth="1"/>
    <col min="3857" max="3860" width="7.7109375" style="458" customWidth="1"/>
    <col min="3861" max="3864" width="9.140625" style="458" customWidth="1"/>
    <col min="3865" max="4096" width="11.42578125" style="458"/>
    <col min="4097" max="4097" width="13.42578125" style="458" customWidth="1"/>
    <col min="4098" max="4098" width="81.28515625" style="458" bestFit="1" customWidth="1"/>
    <col min="4099" max="4111" width="7.7109375" style="458" customWidth="1"/>
    <col min="4112" max="4112" width="8.42578125" style="458" customWidth="1"/>
    <col min="4113" max="4116" width="7.7109375" style="458" customWidth="1"/>
    <col min="4117" max="4120" width="9.140625" style="458" customWidth="1"/>
    <col min="4121" max="4352" width="11.42578125" style="458"/>
    <col min="4353" max="4353" width="13.42578125" style="458" customWidth="1"/>
    <col min="4354" max="4354" width="81.28515625" style="458" bestFit="1" customWidth="1"/>
    <col min="4355" max="4367" width="7.7109375" style="458" customWidth="1"/>
    <col min="4368" max="4368" width="8.42578125" style="458" customWidth="1"/>
    <col min="4369" max="4372" width="7.7109375" style="458" customWidth="1"/>
    <col min="4373" max="4376" width="9.140625" style="458" customWidth="1"/>
    <col min="4377" max="4608" width="11.42578125" style="458"/>
    <col min="4609" max="4609" width="13.42578125" style="458" customWidth="1"/>
    <col min="4610" max="4610" width="81.28515625" style="458" bestFit="1" customWidth="1"/>
    <col min="4611" max="4623" width="7.7109375" style="458" customWidth="1"/>
    <col min="4624" max="4624" width="8.42578125" style="458" customWidth="1"/>
    <col min="4625" max="4628" width="7.7109375" style="458" customWidth="1"/>
    <col min="4629" max="4632" width="9.140625" style="458" customWidth="1"/>
    <col min="4633" max="4864" width="11.42578125" style="458"/>
    <col min="4865" max="4865" width="13.42578125" style="458" customWidth="1"/>
    <col min="4866" max="4866" width="81.28515625" style="458" bestFit="1" customWidth="1"/>
    <col min="4867" max="4879" width="7.7109375" style="458" customWidth="1"/>
    <col min="4880" max="4880" width="8.42578125" style="458" customWidth="1"/>
    <col min="4881" max="4884" width="7.7109375" style="458" customWidth="1"/>
    <col min="4885" max="4888" width="9.140625" style="458" customWidth="1"/>
    <col min="4889" max="5120" width="11.42578125" style="458"/>
    <col min="5121" max="5121" width="13.42578125" style="458" customWidth="1"/>
    <col min="5122" max="5122" width="81.28515625" style="458" bestFit="1" customWidth="1"/>
    <col min="5123" max="5135" width="7.7109375" style="458" customWidth="1"/>
    <col min="5136" max="5136" width="8.42578125" style="458" customWidth="1"/>
    <col min="5137" max="5140" width="7.7109375" style="458" customWidth="1"/>
    <col min="5141" max="5144" width="9.140625" style="458" customWidth="1"/>
    <col min="5145" max="5376" width="11.42578125" style="458"/>
    <col min="5377" max="5377" width="13.42578125" style="458" customWidth="1"/>
    <col min="5378" max="5378" width="81.28515625" style="458" bestFit="1" customWidth="1"/>
    <col min="5379" max="5391" width="7.7109375" style="458" customWidth="1"/>
    <col min="5392" max="5392" width="8.42578125" style="458" customWidth="1"/>
    <col min="5393" max="5396" width="7.7109375" style="458" customWidth="1"/>
    <col min="5397" max="5400" width="9.140625" style="458" customWidth="1"/>
    <col min="5401" max="5632" width="11.42578125" style="458"/>
    <col min="5633" max="5633" width="13.42578125" style="458" customWidth="1"/>
    <col min="5634" max="5634" width="81.28515625" style="458" bestFit="1" customWidth="1"/>
    <col min="5635" max="5647" width="7.7109375" style="458" customWidth="1"/>
    <col min="5648" max="5648" width="8.42578125" style="458" customWidth="1"/>
    <col min="5649" max="5652" width="7.7109375" style="458" customWidth="1"/>
    <col min="5653" max="5656" width="9.140625" style="458" customWidth="1"/>
    <col min="5657" max="5888" width="11.42578125" style="458"/>
    <col min="5889" max="5889" width="13.42578125" style="458" customWidth="1"/>
    <col min="5890" max="5890" width="81.28515625" style="458" bestFit="1" customWidth="1"/>
    <col min="5891" max="5903" width="7.7109375" style="458" customWidth="1"/>
    <col min="5904" max="5904" width="8.42578125" style="458" customWidth="1"/>
    <col min="5905" max="5908" width="7.7109375" style="458" customWidth="1"/>
    <col min="5909" max="5912" width="9.140625" style="458" customWidth="1"/>
    <col min="5913" max="6144" width="11.42578125" style="458"/>
    <col min="6145" max="6145" width="13.42578125" style="458" customWidth="1"/>
    <col min="6146" max="6146" width="81.28515625" style="458" bestFit="1" customWidth="1"/>
    <col min="6147" max="6159" width="7.7109375" style="458" customWidth="1"/>
    <col min="6160" max="6160" width="8.42578125" style="458" customWidth="1"/>
    <col min="6161" max="6164" width="7.7109375" style="458" customWidth="1"/>
    <col min="6165" max="6168" width="9.140625" style="458" customWidth="1"/>
    <col min="6169" max="6400" width="11.42578125" style="458"/>
    <col min="6401" max="6401" width="13.42578125" style="458" customWidth="1"/>
    <col min="6402" max="6402" width="81.28515625" style="458" bestFit="1" customWidth="1"/>
    <col min="6403" max="6415" width="7.7109375" style="458" customWidth="1"/>
    <col min="6416" max="6416" width="8.42578125" style="458" customWidth="1"/>
    <col min="6417" max="6420" width="7.7109375" style="458" customWidth="1"/>
    <col min="6421" max="6424" width="9.140625" style="458" customWidth="1"/>
    <col min="6425" max="6656" width="11.42578125" style="458"/>
    <col min="6657" max="6657" width="13.42578125" style="458" customWidth="1"/>
    <col min="6658" max="6658" width="81.28515625" style="458" bestFit="1" customWidth="1"/>
    <col min="6659" max="6671" width="7.7109375" style="458" customWidth="1"/>
    <col min="6672" max="6672" width="8.42578125" style="458" customWidth="1"/>
    <col min="6673" max="6676" width="7.7109375" style="458" customWidth="1"/>
    <col min="6677" max="6680" width="9.140625" style="458" customWidth="1"/>
    <col min="6681" max="6912" width="11.42578125" style="458"/>
    <col min="6913" max="6913" width="13.42578125" style="458" customWidth="1"/>
    <col min="6914" max="6914" width="81.28515625" style="458" bestFit="1" customWidth="1"/>
    <col min="6915" max="6927" width="7.7109375" style="458" customWidth="1"/>
    <col min="6928" max="6928" width="8.42578125" style="458" customWidth="1"/>
    <col min="6929" max="6932" width="7.7109375" style="458" customWidth="1"/>
    <col min="6933" max="6936" width="9.140625" style="458" customWidth="1"/>
    <col min="6937" max="7168" width="11.42578125" style="458"/>
    <col min="7169" max="7169" width="13.42578125" style="458" customWidth="1"/>
    <col min="7170" max="7170" width="81.28515625" style="458" bestFit="1" customWidth="1"/>
    <col min="7171" max="7183" width="7.7109375" style="458" customWidth="1"/>
    <col min="7184" max="7184" width="8.42578125" style="458" customWidth="1"/>
    <col min="7185" max="7188" width="7.7109375" style="458" customWidth="1"/>
    <col min="7189" max="7192" width="9.140625" style="458" customWidth="1"/>
    <col min="7193" max="7424" width="11.42578125" style="458"/>
    <col min="7425" max="7425" width="13.42578125" style="458" customWidth="1"/>
    <col min="7426" max="7426" width="81.28515625" style="458" bestFit="1" customWidth="1"/>
    <col min="7427" max="7439" width="7.7109375" style="458" customWidth="1"/>
    <col min="7440" max="7440" width="8.42578125" style="458" customWidth="1"/>
    <col min="7441" max="7444" width="7.7109375" style="458" customWidth="1"/>
    <col min="7445" max="7448" width="9.140625" style="458" customWidth="1"/>
    <col min="7449" max="7680" width="11.42578125" style="458"/>
    <col min="7681" max="7681" width="13.42578125" style="458" customWidth="1"/>
    <col min="7682" max="7682" width="81.28515625" style="458" bestFit="1" customWidth="1"/>
    <col min="7683" max="7695" width="7.7109375" style="458" customWidth="1"/>
    <col min="7696" max="7696" width="8.42578125" style="458" customWidth="1"/>
    <col min="7697" max="7700" width="7.7109375" style="458" customWidth="1"/>
    <col min="7701" max="7704" width="9.140625" style="458" customWidth="1"/>
    <col min="7705" max="7936" width="11.42578125" style="458"/>
    <col min="7937" max="7937" width="13.42578125" style="458" customWidth="1"/>
    <col min="7938" max="7938" width="81.28515625" style="458" bestFit="1" customWidth="1"/>
    <col min="7939" max="7951" width="7.7109375" style="458" customWidth="1"/>
    <col min="7952" max="7952" width="8.42578125" style="458" customWidth="1"/>
    <col min="7953" max="7956" width="7.7109375" style="458" customWidth="1"/>
    <col min="7957" max="7960" width="9.140625" style="458" customWidth="1"/>
    <col min="7961" max="8192" width="11.42578125" style="458"/>
    <col min="8193" max="8193" width="13.42578125" style="458" customWidth="1"/>
    <col min="8194" max="8194" width="81.28515625" style="458" bestFit="1" customWidth="1"/>
    <col min="8195" max="8207" width="7.7109375" style="458" customWidth="1"/>
    <col min="8208" max="8208" width="8.42578125" style="458" customWidth="1"/>
    <col min="8209" max="8212" width="7.7109375" style="458" customWidth="1"/>
    <col min="8213" max="8216" width="9.140625" style="458" customWidth="1"/>
    <col min="8217" max="8448" width="11.42578125" style="458"/>
    <col min="8449" max="8449" width="13.42578125" style="458" customWidth="1"/>
    <col min="8450" max="8450" width="81.28515625" style="458" bestFit="1" customWidth="1"/>
    <col min="8451" max="8463" width="7.7109375" style="458" customWidth="1"/>
    <col min="8464" max="8464" width="8.42578125" style="458" customWidth="1"/>
    <col min="8465" max="8468" width="7.7109375" style="458" customWidth="1"/>
    <col min="8469" max="8472" width="9.140625" style="458" customWidth="1"/>
    <col min="8473" max="8704" width="11.42578125" style="458"/>
    <col min="8705" max="8705" width="13.42578125" style="458" customWidth="1"/>
    <col min="8706" max="8706" width="81.28515625" style="458" bestFit="1" customWidth="1"/>
    <col min="8707" max="8719" width="7.7109375" style="458" customWidth="1"/>
    <col min="8720" max="8720" width="8.42578125" style="458" customWidth="1"/>
    <col min="8721" max="8724" width="7.7109375" style="458" customWidth="1"/>
    <col min="8725" max="8728" width="9.140625" style="458" customWidth="1"/>
    <col min="8729" max="8960" width="11.42578125" style="458"/>
    <col min="8961" max="8961" width="13.42578125" style="458" customWidth="1"/>
    <col min="8962" max="8962" width="81.28515625" style="458" bestFit="1" customWidth="1"/>
    <col min="8963" max="8975" width="7.7109375" style="458" customWidth="1"/>
    <col min="8976" max="8976" width="8.42578125" style="458" customWidth="1"/>
    <col min="8977" max="8980" width="7.7109375" style="458" customWidth="1"/>
    <col min="8981" max="8984" width="9.140625" style="458" customWidth="1"/>
    <col min="8985" max="9216" width="11.42578125" style="458"/>
    <col min="9217" max="9217" width="13.42578125" style="458" customWidth="1"/>
    <col min="9218" max="9218" width="81.28515625" style="458" bestFit="1" customWidth="1"/>
    <col min="9219" max="9231" width="7.7109375" style="458" customWidth="1"/>
    <col min="9232" max="9232" width="8.42578125" style="458" customWidth="1"/>
    <col min="9233" max="9236" width="7.7109375" style="458" customWidth="1"/>
    <col min="9237" max="9240" width="9.140625" style="458" customWidth="1"/>
    <col min="9241" max="9472" width="11.42578125" style="458"/>
    <col min="9473" max="9473" width="13.42578125" style="458" customWidth="1"/>
    <col min="9474" max="9474" width="81.28515625" style="458" bestFit="1" customWidth="1"/>
    <col min="9475" max="9487" width="7.7109375" style="458" customWidth="1"/>
    <col min="9488" max="9488" width="8.42578125" style="458" customWidth="1"/>
    <col min="9489" max="9492" width="7.7109375" style="458" customWidth="1"/>
    <col min="9493" max="9496" width="9.140625" style="458" customWidth="1"/>
    <col min="9497" max="9728" width="11.42578125" style="458"/>
    <col min="9729" max="9729" width="13.42578125" style="458" customWidth="1"/>
    <col min="9730" max="9730" width="81.28515625" style="458" bestFit="1" customWidth="1"/>
    <col min="9731" max="9743" width="7.7109375" style="458" customWidth="1"/>
    <col min="9744" max="9744" width="8.42578125" style="458" customWidth="1"/>
    <col min="9745" max="9748" width="7.7109375" style="458" customWidth="1"/>
    <col min="9749" max="9752" width="9.140625" style="458" customWidth="1"/>
    <col min="9753" max="9984" width="11.42578125" style="458"/>
    <col min="9985" max="9985" width="13.42578125" style="458" customWidth="1"/>
    <col min="9986" max="9986" width="81.28515625" style="458" bestFit="1" customWidth="1"/>
    <col min="9987" max="9999" width="7.7109375" style="458" customWidth="1"/>
    <col min="10000" max="10000" width="8.42578125" style="458" customWidth="1"/>
    <col min="10001" max="10004" width="7.7109375" style="458" customWidth="1"/>
    <col min="10005" max="10008" width="9.140625" style="458" customWidth="1"/>
    <col min="10009" max="10240" width="11.42578125" style="458"/>
    <col min="10241" max="10241" width="13.42578125" style="458" customWidth="1"/>
    <col min="10242" max="10242" width="81.28515625" style="458" bestFit="1" customWidth="1"/>
    <col min="10243" max="10255" width="7.7109375" style="458" customWidth="1"/>
    <col min="10256" max="10256" width="8.42578125" style="458" customWidth="1"/>
    <col min="10257" max="10260" width="7.7109375" style="458" customWidth="1"/>
    <col min="10261" max="10264" width="9.140625" style="458" customWidth="1"/>
    <col min="10265" max="10496" width="11.42578125" style="458"/>
    <col min="10497" max="10497" width="13.42578125" style="458" customWidth="1"/>
    <col min="10498" max="10498" width="81.28515625" style="458" bestFit="1" customWidth="1"/>
    <col min="10499" max="10511" width="7.7109375" style="458" customWidth="1"/>
    <col min="10512" max="10512" width="8.42578125" style="458" customWidth="1"/>
    <col min="10513" max="10516" width="7.7109375" style="458" customWidth="1"/>
    <col min="10517" max="10520" width="9.140625" style="458" customWidth="1"/>
    <col min="10521" max="10752" width="11.42578125" style="458"/>
    <col min="10753" max="10753" width="13.42578125" style="458" customWidth="1"/>
    <col min="10754" max="10754" width="81.28515625" style="458" bestFit="1" customWidth="1"/>
    <col min="10755" max="10767" width="7.7109375" style="458" customWidth="1"/>
    <col min="10768" max="10768" width="8.42578125" style="458" customWidth="1"/>
    <col min="10769" max="10772" width="7.7109375" style="458" customWidth="1"/>
    <col min="10773" max="10776" width="9.140625" style="458" customWidth="1"/>
    <col min="10777" max="11008" width="11.42578125" style="458"/>
    <col min="11009" max="11009" width="13.42578125" style="458" customWidth="1"/>
    <col min="11010" max="11010" width="81.28515625" style="458" bestFit="1" customWidth="1"/>
    <col min="11011" max="11023" width="7.7109375" style="458" customWidth="1"/>
    <col min="11024" max="11024" width="8.42578125" style="458" customWidth="1"/>
    <col min="11025" max="11028" width="7.7109375" style="458" customWidth="1"/>
    <col min="11029" max="11032" width="9.140625" style="458" customWidth="1"/>
    <col min="11033" max="11264" width="11.42578125" style="458"/>
    <col min="11265" max="11265" width="13.42578125" style="458" customWidth="1"/>
    <col min="11266" max="11266" width="81.28515625" style="458" bestFit="1" customWidth="1"/>
    <col min="11267" max="11279" width="7.7109375" style="458" customWidth="1"/>
    <col min="11280" max="11280" width="8.42578125" style="458" customWidth="1"/>
    <col min="11281" max="11284" width="7.7109375" style="458" customWidth="1"/>
    <col min="11285" max="11288" width="9.140625" style="458" customWidth="1"/>
    <col min="11289" max="11520" width="11.42578125" style="458"/>
    <col min="11521" max="11521" width="13.42578125" style="458" customWidth="1"/>
    <col min="11522" max="11522" width="81.28515625" style="458" bestFit="1" customWidth="1"/>
    <col min="11523" max="11535" width="7.7109375" style="458" customWidth="1"/>
    <col min="11536" max="11536" width="8.42578125" style="458" customWidth="1"/>
    <col min="11537" max="11540" width="7.7109375" style="458" customWidth="1"/>
    <col min="11541" max="11544" width="9.140625" style="458" customWidth="1"/>
    <col min="11545" max="11776" width="11.42578125" style="458"/>
    <col min="11777" max="11777" width="13.42578125" style="458" customWidth="1"/>
    <col min="11778" max="11778" width="81.28515625" style="458" bestFit="1" customWidth="1"/>
    <col min="11779" max="11791" width="7.7109375" style="458" customWidth="1"/>
    <col min="11792" max="11792" width="8.42578125" style="458" customWidth="1"/>
    <col min="11793" max="11796" width="7.7109375" style="458" customWidth="1"/>
    <col min="11797" max="11800" width="9.140625" style="458" customWidth="1"/>
    <col min="11801" max="12032" width="11.42578125" style="458"/>
    <col min="12033" max="12033" width="13.42578125" style="458" customWidth="1"/>
    <col min="12034" max="12034" width="81.28515625" style="458" bestFit="1" customWidth="1"/>
    <col min="12035" max="12047" width="7.7109375" style="458" customWidth="1"/>
    <col min="12048" max="12048" width="8.42578125" style="458" customWidth="1"/>
    <col min="12049" max="12052" width="7.7109375" style="458" customWidth="1"/>
    <col min="12053" max="12056" width="9.140625" style="458" customWidth="1"/>
    <col min="12057" max="12288" width="11.42578125" style="458"/>
    <col min="12289" max="12289" width="13.42578125" style="458" customWidth="1"/>
    <col min="12290" max="12290" width="81.28515625" style="458" bestFit="1" customWidth="1"/>
    <col min="12291" max="12303" width="7.7109375" style="458" customWidth="1"/>
    <col min="12304" max="12304" width="8.42578125" style="458" customWidth="1"/>
    <col min="12305" max="12308" width="7.7109375" style="458" customWidth="1"/>
    <col min="12309" max="12312" width="9.140625" style="458" customWidth="1"/>
    <col min="12313" max="12544" width="11.42578125" style="458"/>
    <col min="12545" max="12545" width="13.42578125" style="458" customWidth="1"/>
    <col min="12546" max="12546" width="81.28515625" style="458" bestFit="1" customWidth="1"/>
    <col min="12547" max="12559" width="7.7109375" style="458" customWidth="1"/>
    <col min="12560" max="12560" width="8.42578125" style="458" customWidth="1"/>
    <col min="12561" max="12564" width="7.7109375" style="458" customWidth="1"/>
    <col min="12565" max="12568" width="9.140625" style="458" customWidth="1"/>
    <col min="12569" max="12800" width="11.42578125" style="458"/>
    <col min="12801" max="12801" width="13.42578125" style="458" customWidth="1"/>
    <col min="12802" max="12802" width="81.28515625" style="458" bestFit="1" customWidth="1"/>
    <col min="12803" max="12815" width="7.7109375" style="458" customWidth="1"/>
    <col min="12816" max="12816" width="8.42578125" style="458" customWidth="1"/>
    <col min="12817" max="12820" width="7.7109375" style="458" customWidth="1"/>
    <col min="12821" max="12824" width="9.140625" style="458" customWidth="1"/>
    <col min="12825" max="13056" width="11.42578125" style="458"/>
    <col min="13057" max="13057" width="13.42578125" style="458" customWidth="1"/>
    <col min="13058" max="13058" width="81.28515625" style="458" bestFit="1" customWidth="1"/>
    <col min="13059" max="13071" width="7.7109375" style="458" customWidth="1"/>
    <col min="13072" max="13072" width="8.42578125" style="458" customWidth="1"/>
    <col min="13073" max="13076" width="7.7109375" style="458" customWidth="1"/>
    <col min="13077" max="13080" width="9.140625" style="458" customWidth="1"/>
    <col min="13081" max="13312" width="11.42578125" style="458"/>
    <col min="13313" max="13313" width="13.42578125" style="458" customWidth="1"/>
    <col min="13314" max="13314" width="81.28515625" style="458" bestFit="1" customWidth="1"/>
    <col min="13315" max="13327" width="7.7109375" style="458" customWidth="1"/>
    <col min="13328" max="13328" width="8.42578125" style="458" customWidth="1"/>
    <col min="13329" max="13332" width="7.7109375" style="458" customWidth="1"/>
    <col min="13333" max="13336" width="9.140625" style="458" customWidth="1"/>
    <col min="13337" max="13568" width="11.42578125" style="458"/>
    <col min="13569" max="13569" width="13.42578125" style="458" customWidth="1"/>
    <col min="13570" max="13570" width="81.28515625" style="458" bestFit="1" customWidth="1"/>
    <col min="13571" max="13583" width="7.7109375" style="458" customWidth="1"/>
    <col min="13584" max="13584" width="8.42578125" style="458" customWidth="1"/>
    <col min="13585" max="13588" width="7.7109375" style="458" customWidth="1"/>
    <col min="13589" max="13592" width="9.140625" style="458" customWidth="1"/>
    <col min="13593" max="13824" width="11.42578125" style="458"/>
    <col min="13825" max="13825" width="13.42578125" style="458" customWidth="1"/>
    <col min="13826" max="13826" width="81.28515625" style="458" bestFit="1" customWidth="1"/>
    <col min="13827" max="13839" width="7.7109375" style="458" customWidth="1"/>
    <col min="13840" max="13840" width="8.42578125" style="458" customWidth="1"/>
    <col min="13841" max="13844" width="7.7109375" style="458" customWidth="1"/>
    <col min="13845" max="13848" width="9.140625" style="458" customWidth="1"/>
    <col min="13849" max="14080" width="11.42578125" style="458"/>
    <col min="14081" max="14081" width="13.42578125" style="458" customWidth="1"/>
    <col min="14082" max="14082" width="81.28515625" style="458" bestFit="1" customWidth="1"/>
    <col min="14083" max="14095" width="7.7109375" style="458" customWidth="1"/>
    <col min="14096" max="14096" width="8.42578125" style="458" customWidth="1"/>
    <col min="14097" max="14100" width="7.7109375" style="458" customWidth="1"/>
    <col min="14101" max="14104" width="9.140625" style="458" customWidth="1"/>
    <col min="14105" max="14336" width="11.42578125" style="458"/>
    <col min="14337" max="14337" width="13.42578125" style="458" customWidth="1"/>
    <col min="14338" max="14338" width="81.28515625" style="458" bestFit="1" customWidth="1"/>
    <col min="14339" max="14351" width="7.7109375" style="458" customWidth="1"/>
    <col min="14352" max="14352" width="8.42578125" style="458" customWidth="1"/>
    <col min="14353" max="14356" width="7.7109375" style="458" customWidth="1"/>
    <col min="14357" max="14360" width="9.140625" style="458" customWidth="1"/>
    <col min="14361" max="14592" width="11.42578125" style="458"/>
    <col min="14593" max="14593" width="13.42578125" style="458" customWidth="1"/>
    <col min="14594" max="14594" width="81.28515625" style="458" bestFit="1" customWidth="1"/>
    <col min="14595" max="14607" width="7.7109375" style="458" customWidth="1"/>
    <col min="14608" max="14608" width="8.42578125" style="458" customWidth="1"/>
    <col min="14609" max="14612" width="7.7109375" style="458" customWidth="1"/>
    <col min="14613" max="14616" width="9.140625" style="458" customWidth="1"/>
    <col min="14617" max="14848" width="11.42578125" style="458"/>
    <col min="14849" max="14849" width="13.42578125" style="458" customWidth="1"/>
    <col min="14850" max="14850" width="81.28515625" style="458" bestFit="1" customWidth="1"/>
    <col min="14851" max="14863" width="7.7109375" style="458" customWidth="1"/>
    <col min="14864" max="14864" width="8.42578125" style="458" customWidth="1"/>
    <col min="14865" max="14868" width="7.7109375" style="458" customWidth="1"/>
    <col min="14869" max="14872" width="9.140625" style="458" customWidth="1"/>
    <col min="14873" max="15104" width="11.42578125" style="458"/>
    <col min="15105" max="15105" width="13.42578125" style="458" customWidth="1"/>
    <col min="15106" max="15106" width="81.28515625" style="458" bestFit="1" customWidth="1"/>
    <col min="15107" max="15119" width="7.7109375" style="458" customWidth="1"/>
    <col min="15120" max="15120" width="8.42578125" style="458" customWidth="1"/>
    <col min="15121" max="15124" width="7.7109375" style="458" customWidth="1"/>
    <col min="15125" max="15128" width="9.140625" style="458" customWidth="1"/>
    <col min="15129" max="15360" width="11.42578125" style="458"/>
    <col min="15361" max="15361" width="13.42578125" style="458" customWidth="1"/>
    <col min="15362" max="15362" width="81.28515625" style="458" bestFit="1" customWidth="1"/>
    <col min="15363" max="15375" width="7.7109375" style="458" customWidth="1"/>
    <col min="15376" max="15376" width="8.42578125" style="458" customWidth="1"/>
    <col min="15377" max="15380" width="7.7109375" style="458" customWidth="1"/>
    <col min="15381" max="15384" width="9.140625" style="458" customWidth="1"/>
    <col min="15385" max="15616" width="11.42578125" style="458"/>
    <col min="15617" max="15617" width="13.42578125" style="458" customWidth="1"/>
    <col min="15618" max="15618" width="81.28515625" style="458" bestFit="1" customWidth="1"/>
    <col min="15619" max="15631" width="7.7109375" style="458" customWidth="1"/>
    <col min="15632" max="15632" width="8.42578125" style="458" customWidth="1"/>
    <col min="15633" max="15636" width="7.7109375" style="458" customWidth="1"/>
    <col min="15637" max="15640" width="9.140625" style="458" customWidth="1"/>
    <col min="15641" max="15872" width="11.42578125" style="458"/>
    <col min="15873" max="15873" width="13.42578125" style="458" customWidth="1"/>
    <col min="15874" max="15874" width="81.28515625" style="458" bestFit="1" customWidth="1"/>
    <col min="15875" max="15887" width="7.7109375" style="458" customWidth="1"/>
    <col min="15888" max="15888" width="8.42578125" style="458" customWidth="1"/>
    <col min="15889" max="15892" width="7.7109375" style="458" customWidth="1"/>
    <col min="15893" max="15896" width="9.140625" style="458" customWidth="1"/>
    <col min="15897" max="16128" width="11.42578125" style="458"/>
    <col min="16129" max="16129" width="13.42578125" style="458" customWidth="1"/>
    <col min="16130" max="16130" width="81.28515625" style="458" bestFit="1" customWidth="1"/>
    <col min="16131" max="16143" width="7.7109375" style="458" customWidth="1"/>
    <col min="16144" max="16144" width="8.42578125" style="458" customWidth="1"/>
    <col min="16145" max="16148" width="7.7109375" style="458" customWidth="1"/>
    <col min="16149" max="16152" width="9.140625" style="458" customWidth="1"/>
    <col min="16153" max="16384" width="11.42578125" style="458"/>
  </cols>
  <sheetData>
    <row r="1" spans="1:30" ht="21">
      <c r="A1" s="870" t="s">
        <v>74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  <c r="T1" s="457"/>
    </row>
    <row r="2" spans="1:30" ht="15.75" thickBot="1">
      <c r="A2" s="459"/>
      <c r="B2" s="460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61"/>
      <c r="R2" s="459"/>
      <c r="S2" s="459"/>
      <c r="T2" s="459"/>
    </row>
    <row r="3" spans="1:30" ht="36" customHeight="1" thickBot="1">
      <c r="A3" s="871" t="s">
        <v>75</v>
      </c>
      <c r="B3" s="875" t="s">
        <v>76</v>
      </c>
      <c r="C3" s="879" t="s">
        <v>77</v>
      </c>
      <c r="D3" s="880"/>
      <c r="E3" s="881"/>
      <c r="F3" s="888" t="s">
        <v>78</v>
      </c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9" t="s">
        <v>79</v>
      </c>
      <c r="R3" s="890"/>
      <c r="S3" s="891"/>
      <c r="T3" s="462"/>
    </row>
    <row r="4" spans="1:30" ht="24.6" customHeight="1" thickBot="1">
      <c r="A4" s="872"/>
      <c r="B4" s="876"/>
      <c r="C4" s="882"/>
      <c r="D4" s="883"/>
      <c r="E4" s="884"/>
      <c r="F4" s="892" t="s">
        <v>80</v>
      </c>
      <c r="G4" s="875"/>
      <c r="H4" s="893" t="s">
        <v>81</v>
      </c>
      <c r="I4" s="888"/>
      <c r="J4" s="888"/>
      <c r="K4" s="888"/>
      <c r="L4" s="888"/>
      <c r="M4" s="888"/>
      <c r="N4" s="888"/>
      <c r="O4" s="888"/>
      <c r="P4" s="888"/>
      <c r="Q4" s="826" t="s">
        <v>82</v>
      </c>
      <c r="R4" s="827"/>
      <c r="S4" s="463" t="s">
        <v>83</v>
      </c>
      <c r="T4" s="462"/>
    </row>
    <row r="5" spans="1:30" ht="41.1" customHeight="1" thickBot="1">
      <c r="A5" s="872"/>
      <c r="B5" s="876"/>
      <c r="C5" s="885"/>
      <c r="D5" s="886"/>
      <c r="E5" s="887"/>
      <c r="F5" s="894" t="s">
        <v>84</v>
      </c>
      <c r="G5" s="897" t="s">
        <v>85</v>
      </c>
      <c r="H5" s="856" t="s">
        <v>86</v>
      </c>
      <c r="I5" s="857"/>
      <c r="J5" s="857"/>
      <c r="K5" s="857"/>
      <c r="L5" s="857"/>
      <c r="M5" s="858"/>
      <c r="N5" s="859" t="s">
        <v>87</v>
      </c>
      <c r="O5" s="860"/>
      <c r="P5" s="861" t="s">
        <v>88</v>
      </c>
      <c r="Q5" s="464">
        <v>1</v>
      </c>
      <c r="R5" s="465">
        <v>2</v>
      </c>
      <c r="S5" s="466">
        <v>3</v>
      </c>
      <c r="T5" s="467"/>
    </row>
    <row r="6" spans="1:30" ht="32.1" customHeight="1">
      <c r="A6" s="873"/>
      <c r="B6" s="877"/>
      <c r="C6" s="864" t="s">
        <v>89</v>
      </c>
      <c r="D6" s="866" t="s">
        <v>90</v>
      </c>
      <c r="E6" s="868" t="s">
        <v>91</v>
      </c>
      <c r="F6" s="895"/>
      <c r="G6" s="898"/>
      <c r="H6" s="851" t="s">
        <v>67</v>
      </c>
      <c r="I6" s="847" t="s">
        <v>92</v>
      </c>
      <c r="J6" s="847" t="s">
        <v>93</v>
      </c>
      <c r="K6" s="847" t="s">
        <v>94</v>
      </c>
      <c r="L6" s="847" t="s">
        <v>95</v>
      </c>
      <c r="M6" s="849" t="s">
        <v>96</v>
      </c>
      <c r="N6" s="851" t="s">
        <v>97</v>
      </c>
      <c r="O6" s="849" t="s">
        <v>98</v>
      </c>
      <c r="P6" s="862"/>
      <c r="Q6" s="853" t="s">
        <v>99</v>
      </c>
      <c r="R6" s="854"/>
      <c r="S6" s="855"/>
      <c r="T6" s="467"/>
    </row>
    <row r="7" spans="1:30" ht="37.35" customHeight="1" thickBot="1">
      <c r="A7" s="874"/>
      <c r="B7" s="878"/>
      <c r="C7" s="865"/>
      <c r="D7" s="867"/>
      <c r="E7" s="869"/>
      <c r="F7" s="896"/>
      <c r="G7" s="899"/>
      <c r="H7" s="852"/>
      <c r="I7" s="848"/>
      <c r="J7" s="848"/>
      <c r="K7" s="848"/>
      <c r="L7" s="848"/>
      <c r="M7" s="850"/>
      <c r="N7" s="852"/>
      <c r="O7" s="850"/>
      <c r="P7" s="863"/>
      <c r="Q7" s="468">
        <v>16</v>
      </c>
      <c r="R7" s="469">
        <v>15</v>
      </c>
      <c r="S7" s="470">
        <v>14</v>
      </c>
      <c r="T7" s="462"/>
    </row>
    <row r="8" spans="1:30" s="473" customFormat="1" ht="16.5" thickBot="1">
      <c r="A8" s="471">
        <v>1</v>
      </c>
      <c r="B8" s="471">
        <v>2</v>
      </c>
      <c r="C8" s="471">
        <v>3</v>
      </c>
      <c r="D8" s="471">
        <v>4</v>
      </c>
      <c r="E8" s="471">
        <v>5</v>
      </c>
      <c r="F8" s="471">
        <v>6</v>
      </c>
      <c r="G8" s="471">
        <v>7</v>
      </c>
      <c r="H8" s="471">
        <v>8</v>
      </c>
      <c r="I8" s="471">
        <v>9</v>
      </c>
      <c r="J8" s="471">
        <v>10</v>
      </c>
      <c r="K8" s="471">
        <v>11</v>
      </c>
      <c r="L8" s="471">
        <v>12</v>
      </c>
      <c r="M8" s="471">
        <v>13</v>
      </c>
      <c r="N8" s="471">
        <v>14</v>
      </c>
      <c r="O8" s="471">
        <v>15</v>
      </c>
      <c r="P8" s="471">
        <v>16</v>
      </c>
      <c r="Q8" s="471">
        <v>17</v>
      </c>
      <c r="R8" s="471">
        <v>18</v>
      </c>
      <c r="S8" s="471">
        <v>19</v>
      </c>
      <c r="T8" s="472"/>
    </row>
    <row r="9" spans="1:30" s="480" customFormat="1" ht="30" customHeight="1">
      <c r="A9" s="474"/>
      <c r="B9" s="475" t="s">
        <v>100</v>
      </c>
      <c r="C9" s="476"/>
      <c r="D9" s="476"/>
      <c r="E9" s="476"/>
      <c r="F9" s="476"/>
      <c r="G9" s="476"/>
      <c r="H9" s="476"/>
      <c r="I9" s="477"/>
      <c r="J9" s="477"/>
      <c r="K9" s="478"/>
      <c r="L9" s="477"/>
      <c r="M9" s="478"/>
      <c r="N9" s="478"/>
      <c r="O9" s="478"/>
      <c r="P9" s="478"/>
      <c r="Q9" s="478"/>
      <c r="R9" s="478"/>
      <c r="S9" s="479"/>
      <c r="T9" s="478"/>
      <c r="Z9" s="481" t="s">
        <v>101</v>
      </c>
    </row>
    <row r="10" spans="1:30" s="480" customFormat="1" ht="21.75" thickBot="1">
      <c r="A10" s="482" t="s">
        <v>102</v>
      </c>
      <c r="B10" s="483"/>
      <c r="C10" s="484"/>
      <c r="D10" s="484"/>
      <c r="E10" s="484"/>
      <c r="F10" s="484"/>
      <c r="G10" s="484"/>
      <c r="H10" s="484"/>
      <c r="I10" s="477"/>
      <c r="J10" s="477"/>
      <c r="K10" s="478"/>
      <c r="L10" s="477"/>
      <c r="M10" s="478"/>
      <c r="N10" s="478"/>
      <c r="O10" s="478"/>
      <c r="P10" s="478"/>
      <c r="Q10" s="478"/>
      <c r="R10" s="478"/>
      <c r="S10" s="479"/>
      <c r="T10" s="478"/>
      <c r="Z10" s="485">
        <f>Q7</f>
        <v>16</v>
      </c>
      <c r="AA10" s="485">
        <f>R7</f>
        <v>15</v>
      </c>
      <c r="AB10" s="485">
        <f>S7</f>
        <v>14</v>
      </c>
    </row>
    <row r="11" spans="1:30" s="498" customFormat="1" ht="18.75">
      <c r="A11" s="486" t="s">
        <v>103</v>
      </c>
      <c r="B11" s="900" t="s">
        <v>104</v>
      </c>
      <c r="C11" s="486"/>
      <c r="D11" s="503">
        <v>2</v>
      </c>
      <c r="E11" s="611"/>
      <c r="F11" s="612">
        <f>30*G11</f>
        <v>120</v>
      </c>
      <c r="G11" s="613">
        <v>4</v>
      </c>
      <c r="H11" s="494">
        <f>I11+J11+K11+L11+M11</f>
        <v>62</v>
      </c>
      <c r="I11" s="505"/>
      <c r="J11" s="505">
        <f>Q7*2+R7*2</f>
        <v>62</v>
      </c>
      <c r="K11" s="505"/>
      <c r="L11" s="505"/>
      <c r="M11" s="506"/>
      <c r="N11" s="494">
        <f>G11*2</f>
        <v>8</v>
      </c>
      <c r="O11" s="506"/>
      <c r="P11" s="507">
        <f>F11-H11-N11-O11</f>
        <v>50</v>
      </c>
      <c r="Q11" s="905">
        <v>2</v>
      </c>
      <c r="R11" s="906">
        <v>2</v>
      </c>
      <c r="S11" s="907"/>
      <c r="T11" s="497"/>
      <c r="U11" s="498" t="b">
        <f>G11=Q11+R11+S11</f>
        <v>1</v>
      </c>
      <c r="V11" s="498" t="b">
        <f>G11*2=N11</f>
        <v>1</v>
      </c>
      <c r="W11" s="499" t="b">
        <f>Q7*2+R7*2=H11</f>
        <v>1</v>
      </c>
      <c r="X11" s="498" t="b">
        <f>F11-H11-N11-O11=P11</f>
        <v>1</v>
      </c>
      <c r="Z11" s="500">
        <f>Q7*2</f>
        <v>32</v>
      </c>
      <c r="AA11" s="500">
        <f>R7*2</f>
        <v>30</v>
      </c>
      <c r="AB11" s="500">
        <f>S11*8</f>
        <v>0</v>
      </c>
      <c r="AC11" s="498" t="b">
        <f>Z11+AA11+AB11=H11</f>
        <v>1</v>
      </c>
      <c r="AD11" s="498" t="s">
        <v>105</v>
      </c>
    </row>
    <row r="12" spans="1:30" s="498" customFormat="1" ht="18" customHeight="1">
      <c r="A12" s="509" t="s">
        <v>106</v>
      </c>
      <c r="B12" s="901" t="s">
        <v>107</v>
      </c>
      <c r="C12" s="509">
        <v>1</v>
      </c>
      <c r="D12" s="511"/>
      <c r="E12" s="512"/>
      <c r="F12" s="513">
        <f>G12*30</f>
        <v>120</v>
      </c>
      <c r="G12" s="514">
        <v>4</v>
      </c>
      <c r="H12" s="518">
        <f>I12+J12+K12+L12+M12</f>
        <v>32</v>
      </c>
      <c r="I12" s="553">
        <v>16</v>
      </c>
      <c r="J12" s="553"/>
      <c r="K12" s="553">
        <v>16</v>
      </c>
      <c r="L12" s="553"/>
      <c r="M12" s="519"/>
      <c r="N12" s="518">
        <f>G12*2</f>
        <v>8</v>
      </c>
      <c r="O12" s="519">
        <v>30</v>
      </c>
      <c r="P12" s="520">
        <f>F12-H12-N12-O12</f>
        <v>50</v>
      </c>
      <c r="Q12" s="518">
        <v>4</v>
      </c>
      <c r="R12" s="519"/>
      <c r="S12" s="520"/>
      <c r="T12" s="508"/>
      <c r="U12" s="498" t="b">
        <f>G12=Q12+R12+S12</f>
        <v>1</v>
      </c>
      <c r="V12" s="498" t="b">
        <f>G12*2=N12</f>
        <v>1</v>
      </c>
      <c r="W12" s="498" t="b">
        <f>G12*8=H12</f>
        <v>1</v>
      </c>
      <c r="X12" s="498" t="b">
        <f>F12-H12-N12-O12=P12</f>
        <v>1</v>
      </c>
      <c r="Z12" s="500">
        <f t="shared" ref="Z12:AB13" si="0">Q12*8</f>
        <v>32</v>
      </c>
      <c r="AA12" s="500">
        <f t="shared" si="0"/>
        <v>0</v>
      </c>
      <c r="AB12" s="500">
        <f t="shared" si="0"/>
        <v>0</v>
      </c>
      <c r="AC12" s="498" t="b">
        <f>Z12+AA12+AB12=H12</f>
        <v>1</v>
      </c>
    </row>
    <row r="13" spans="1:30" s="498" customFormat="1" ht="18" customHeight="1">
      <c r="A13" s="509" t="s">
        <v>108</v>
      </c>
      <c r="B13" s="510" t="s">
        <v>109</v>
      </c>
      <c r="C13" s="509"/>
      <c r="D13" s="511">
        <v>1</v>
      </c>
      <c r="E13" s="512"/>
      <c r="F13" s="513">
        <f>SUM(F14:F15)</f>
        <v>120</v>
      </c>
      <c r="G13" s="514">
        <f t="shared" ref="G13:P13" si="1">SUM(G14:G15)</f>
        <v>4</v>
      </c>
      <c r="H13" s="515">
        <f t="shared" si="1"/>
        <v>32</v>
      </c>
      <c r="I13" s="516">
        <f t="shared" si="1"/>
        <v>16</v>
      </c>
      <c r="J13" s="516"/>
      <c r="K13" s="516">
        <f t="shared" si="1"/>
        <v>8</v>
      </c>
      <c r="L13" s="516">
        <f t="shared" si="1"/>
        <v>8</v>
      </c>
      <c r="M13" s="512"/>
      <c r="N13" s="515">
        <f t="shared" si="1"/>
        <v>8</v>
      </c>
      <c r="O13" s="512"/>
      <c r="P13" s="517">
        <f t="shared" si="1"/>
        <v>80</v>
      </c>
      <c r="Q13" s="518">
        <v>4</v>
      </c>
      <c r="R13" s="519"/>
      <c r="S13" s="520"/>
      <c r="T13" s="508"/>
      <c r="U13" s="498" t="b">
        <f t="shared" ref="U13:U39" si="2">G13=Q13+R13+S13</f>
        <v>1</v>
      </c>
      <c r="V13" s="498" t="b">
        <f t="shared" ref="V13:V39" si="3">G13*2=N13</f>
        <v>1</v>
      </c>
      <c r="W13" s="498" t="b">
        <f t="shared" ref="W13:W39" si="4">G13*8=H13</f>
        <v>1</v>
      </c>
      <c r="X13" s="498" t="b">
        <f t="shared" ref="X13:X39" si="5">F13-H13-N13-O13=P13</f>
        <v>1</v>
      </c>
      <c r="Z13" s="500">
        <f t="shared" si="0"/>
        <v>32</v>
      </c>
      <c r="AA13" s="500">
        <f t="shared" si="0"/>
        <v>0</v>
      </c>
      <c r="AB13" s="500">
        <f t="shared" si="0"/>
        <v>0</v>
      </c>
      <c r="AC13" s="498" t="b">
        <f>Z13+AA13+AB13=H13</f>
        <v>1</v>
      </c>
    </row>
    <row r="14" spans="1:30" s="498" customFormat="1" ht="18" customHeight="1">
      <c r="A14" s="521"/>
      <c r="B14" s="522" t="s">
        <v>110</v>
      </c>
      <c r="C14" s="523"/>
      <c r="D14" s="524"/>
      <c r="E14" s="525"/>
      <c r="F14" s="526">
        <f>G14*30</f>
        <v>60</v>
      </c>
      <c r="G14" s="527">
        <v>2</v>
      </c>
      <c r="H14" s="528">
        <f>I14+J14+K14+L14+M14</f>
        <v>16</v>
      </c>
      <c r="I14" s="529">
        <v>8</v>
      </c>
      <c r="J14" s="529"/>
      <c r="K14" s="529"/>
      <c r="L14" s="529">
        <v>8</v>
      </c>
      <c r="M14" s="530"/>
      <c r="N14" s="528">
        <f>G14*2</f>
        <v>4</v>
      </c>
      <c r="O14" s="530"/>
      <c r="P14" s="531">
        <f>F14-H14-N14-O14</f>
        <v>40</v>
      </c>
      <c r="Q14" s="532" t="s">
        <v>61</v>
      </c>
      <c r="R14" s="530"/>
      <c r="S14" s="531"/>
      <c r="T14" s="533"/>
      <c r="U14" s="498" t="e">
        <f t="shared" si="2"/>
        <v>#VALUE!</v>
      </c>
      <c r="V14" s="498" t="b">
        <f t="shared" si="3"/>
        <v>1</v>
      </c>
      <c r="W14" s="498" t="b">
        <f t="shared" si="4"/>
        <v>1</v>
      </c>
      <c r="X14" s="498" t="b">
        <f t="shared" si="5"/>
        <v>1</v>
      </c>
    </row>
    <row r="15" spans="1:30" s="498" customFormat="1" ht="18" customHeight="1">
      <c r="A15" s="534"/>
      <c r="B15" s="522" t="s">
        <v>111</v>
      </c>
      <c r="C15" s="523"/>
      <c r="D15" s="524"/>
      <c r="E15" s="525"/>
      <c r="F15" s="526">
        <f>G15*30</f>
        <v>60</v>
      </c>
      <c r="G15" s="527">
        <v>2</v>
      </c>
      <c r="H15" s="528">
        <f t="shared" ref="H15:H37" si="6">I15+J15+K15+L15+M15</f>
        <v>16</v>
      </c>
      <c r="I15" s="529">
        <v>8</v>
      </c>
      <c r="J15" s="529"/>
      <c r="K15" s="529">
        <v>8</v>
      </c>
      <c r="L15" s="529"/>
      <c r="M15" s="530"/>
      <c r="N15" s="528">
        <f>G15*2</f>
        <v>4</v>
      </c>
      <c r="O15" s="530"/>
      <c r="P15" s="531">
        <f>F15-H15-N15-O15</f>
        <v>40</v>
      </c>
      <c r="Q15" s="532" t="s">
        <v>61</v>
      </c>
      <c r="R15" s="530"/>
      <c r="S15" s="535"/>
      <c r="T15" s="536"/>
      <c r="U15" s="498" t="e">
        <f t="shared" si="2"/>
        <v>#VALUE!</v>
      </c>
      <c r="V15" s="498" t="b">
        <f t="shared" si="3"/>
        <v>1</v>
      </c>
      <c r="W15" s="498" t="b">
        <f t="shared" si="4"/>
        <v>1</v>
      </c>
      <c r="X15" s="498" t="b">
        <f t="shared" si="5"/>
        <v>1</v>
      </c>
    </row>
    <row r="16" spans="1:30" s="498" customFormat="1" ht="18" customHeight="1">
      <c r="A16" s="537" t="s">
        <v>112</v>
      </c>
      <c r="B16" s="538" t="s">
        <v>113</v>
      </c>
      <c r="C16" s="509"/>
      <c r="D16" s="539">
        <v>2</v>
      </c>
      <c r="E16" s="540"/>
      <c r="F16" s="513">
        <f>SUM(F17:F18)</f>
        <v>120</v>
      </c>
      <c r="G16" s="514">
        <f t="shared" ref="G16:P16" si="7">SUM(G17:G18)</f>
        <v>4</v>
      </c>
      <c r="H16" s="515">
        <f t="shared" si="7"/>
        <v>32</v>
      </c>
      <c r="I16" s="516">
        <f t="shared" si="7"/>
        <v>16</v>
      </c>
      <c r="J16" s="516"/>
      <c r="K16" s="516">
        <f t="shared" si="7"/>
        <v>16</v>
      </c>
      <c r="L16" s="516"/>
      <c r="M16" s="512"/>
      <c r="N16" s="515">
        <f t="shared" si="7"/>
        <v>8</v>
      </c>
      <c r="O16" s="512"/>
      <c r="P16" s="517">
        <f t="shared" si="7"/>
        <v>80</v>
      </c>
      <c r="Q16" s="518"/>
      <c r="R16" s="519">
        <v>4</v>
      </c>
      <c r="S16" s="520"/>
      <c r="T16" s="508"/>
      <c r="U16" s="498" t="b">
        <f t="shared" si="2"/>
        <v>1</v>
      </c>
      <c r="V16" s="498" t="b">
        <f t="shared" si="3"/>
        <v>1</v>
      </c>
      <c r="W16" s="498" t="b">
        <f t="shared" si="4"/>
        <v>1</v>
      </c>
      <c r="X16" s="498" t="b">
        <f t="shared" si="5"/>
        <v>1</v>
      </c>
      <c r="Z16" s="500">
        <f>Q16*8</f>
        <v>0</v>
      </c>
      <c r="AA16" s="500">
        <f>R16*8</f>
        <v>32</v>
      </c>
      <c r="AB16" s="500">
        <f>S16*8</f>
        <v>0</v>
      </c>
      <c r="AC16" s="498" t="b">
        <f>Z16+AA16+AB16=H16</f>
        <v>1</v>
      </c>
    </row>
    <row r="17" spans="1:29" s="498" customFormat="1" ht="18" customHeight="1">
      <c r="A17" s="521"/>
      <c r="B17" s="522" t="s">
        <v>114</v>
      </c>
      <c r="C17" s="523"/>
      <c r="D17" s="541"/>
      <c r="E17" s="525"/>
      <c r="F17" s="526">
        <f t="shared" ref="F17:F38" si="8">G17*30</f>
        <v>60</v>
      </c>
      <c r="G17" s="527">
        <v>2</v>
      </c>
      <c r="H17" s="528">
        <f t="shared" si="6"/>
        <v>16</v>
      </c>
      <c r="I17" s="529">
        <v>8</v>
      </c>
      <c r="J17" s="529"/>
      <c r="K17" s="529">
        <v>8</v>
      </c>
      <c r="L17" s="529"/>
      <c r="M17" s="530"/>
      <c r="N17" s="528">
        <f>G17*2</f>
        <v>4</v>
      </c>
      <c r="O17" s="530"/>
      <c r="P17" s="531">
        <f>F17-H17-N17-O17</f>
        <v>40</v>
      </c>
      <c r="Q17" s="518"/>
      <c r="R17" s="530" t="s">
        <v>61</v>
      </c>
      <c r="S17" s="531"/>
      <c r="T17" s="533"/>
      <c r="U17" s="498" t="e">
        <f t="shared" si="2"/>
        <v>#VALUE!</v>
      </c>
      <c r="V17" s="498" t="b">
        <f t="shared" si="3"/>
        <v>1</v>
      </c>
      <c r="W17" s="498" t="b">
        <f t="shared" si="4"/>
        <v>1</v>
      </c>
      <c r="X17" s="498" t="b">
        <f t="shared" si="5"/>
        <v>1</v>
      </c>
    </row>
    <row r="18" spans="1:29" s="498" customFormat="1" ht="18" customHeight="1">
      <c r="A18" s="534"/>
      <c r="B18" s="522" t="s">
        <v>115</v>
      </c>
      <c r="C18" s="542"/>
      <c r="D18" s="543"/>
      <c r="E18" s="525"/>
      <c r="F18" s="526">
        <f t="shared" si="8"/>
        <v>60</v>
      </c>
      <c r="G18" s="527">
        <v>2</v>
      </c>
      <c r="H18" s="528">
        <f t="shared" si="6"/>
        <v>16</v>
      </c>
      <c r="I18" s="529">
        <v>8</v>
      </c>
      <c r="J18" s="529"/>
      <c r="K18" s="529">
        <v>8</v>
      </c>
      <c r="L18" s="529"/>
      <c r="M18" s="530"/>
      <c r="N18" s="528">
        <f>G18*2</f>
        <v>4</v>
      </c>
      <c r="O18" s="530"/>
      <c r="P18" s="531">
        <f>F18-H18-N18-O18</f>
        <v>40</v>
      </c>
      <c r="Q18" s="518"/>
      <c r="R18" s="530" t="s">
        <v>61</v>
      </c>
      <c r="S18" s="531"/>
      <c r="T18" s="533"/>
      <c r="U18" s="498" t="e">
        <f t="shared" si="2"/>
        <v>#VALUE!</v>
      </c>
      <c r="V18" s="498" t="b">
        <f t="shared" si="3"/>
        <v>1</v>
      </c>
      <c r="W18" s="498" t="b">
        <f t="shared" si="4"/>
        <v>1</v>
      </c>
      <c r="X18" s="498" t="b">
        <f t="shared" si="5"/>
        <v>1</v>
      </c>
    </row>
    <row r="19" spans="1:29" s="498" customFormat="1" ht="18" customHeight="1">
      <c r="A19" s="537" t="s">
        <v>116</v>
      </c>
      <c r="B19" s="544" t="s">
        <v>117</v>
      </c>
      <c r="C19" s="509">
        <v>1</v>
      </c>
      <c r="D19" s="511">
        <v>2</v>
      </c>
      <c r="E19" s="540"/>
      <c r="F19" s="513">
        <f>SUM(F20:F22)</f>
        <v>210</v>
      </c>
      <c r="G19" s="514">
        <f t="shared" ref="G19:P19" si="9">SUM(G20:G22)</f>
        <v>7</v>
      </c>
      <c r="H19" s="515">
        <f t="shared" si="9"/>
        <v>56</v>
      </c>
      <c r="I19" s="516">
        <f t="shared" si="9"/>
        <v>28</v>
      </c>
      <c r="J19" s="516"/>
      <c r="K19" s="516">
        <f t="shared" si="9"/>
        <v>28</v>
      </c>
      <c r="L19" s="516"/>
      <c r="M19" s="512"/>
      <c r="N19" s="515">
        <f t="shared" si="9"/>
        <v>14</v>
      </c>
      <c r="O19" s="512">
        <f t="shared" si="9"/>
        <v>30</v>
      </c>
      <c r="P19" s="517">
        <f t="shared" si="9"/>
        <v>110</v>
      </c>
      <c r="Q19" s="518">
        <v>5</v>
      </c>
      <c r="R19" s="519">
        <v>2</v>
      </c>
      <c r="S19" s="520"/>
      <c r="T19" s="508"/>
      <c r="U19" s="498" t="b">
        <f t="shared" si="2"/>
        <v>1</v>
      </c>
      <c r="V19" s="498" t="b">
        <f t="shared" si="3"/>
        <v>1</v>
      </c>
      <c r="W19" s="498" t="b">
        <f t="shared" si="4"/>
        <v>1</v>
      </c>
      <c r="X19" s="498" t="b">
        <f t="shared" si="5"/>
        <v>1</v>
      </c>
      <c r="Z19" s="500">
        <f>Q19*8</f>
        <v>40</v>
      </c>
      <c r="AA19" s="500">
        <f>R19*8</f>
        <v>16</v>
      </c>
      <c r="AB19" s="500">
        <f>S19*8</f>
        <v>0</v>
      </c>
      <c r="AC19" s="498" t="b">
        <f>Z19+AA19+AB19=H19</f>
        <v>1</v>
      </c>
    </row>
    <row r="20" spans="1:29" s="498" customFormat="1" ht="18" customHeight="1">
      <c r="A20" s="521"/>
      <c r="B20" s="522" t="s">
        <v>118</v>
      </c>
      <c r="C20" s="523"/>
      <c r="D20" s="543"/>
      <c r="E20" s="525"/>
      <c r="F20" s="526">
        <f>G20*30</f>
        <v>60</v>
      </c>
      <c r="G20" s="527">
        <v>2</v>
      </c>
      <c r="H20" s="528">
        <f>I20+J20+K20+L20+M20</f>
        <v>16</v>
      </c>
      <c r="I20" s="529">
        <v>8</v>
      </c>
      <c r="J20" s="529"/>
      <c r="K20" s="529">
        <v>8</v>
      </c>
      <c r="L20" s="529"/>
      <c r="M20" s="530"/>
      <c r="N20" s="528">
        <f>G20*2</f>
        <v>4</v>
      </c>
      <c r="O20" s="530">
        <v>10</v>
      </c>
      <c r="P20" s="531">
        <f>F20-H20-N20-O20</f>
        <v>30</v>
      </c>
      <c r="Q20" s="532" t="s">
        <v>61</v>
      </c>
      <c r="R20" s="530"/>
      <c r="S20" s="520"/>
      <c r="T20" s="508"/>
      <c r="U20" s="498" t="e">
        <f t="shared" si="2"/>
        <v>#VALUE!</v>
      </c>
      <c r="V20" s="498" t="b">
        <f t="shared" si="3"/>
        <v>1</v>
      </c>
      <c r="W20" s="498" t="b">
        <f t="shared" si="4"/>
        <v>1</v>
      </c>
      <c r="X20" s="498" t="b">
        <f t="shared" si="5"/>
        <v>1</v>
      </c>
    </row>
    <row r="21" spans="1:29" s="498" customFormat="1" ht="18" customHeight="1">
      <c r="A21" s="545"/>
      <c r="B21" s="522" t="s">
        <v>119</v>
      </c>
      <c r="C21" s="523"/>
      <c r="D21" s="543"/>
      <c r="E21" s="525"/>
      <c r="F21" s="526">
        <f>G21*30</f>
        <v>90</v>
      </c>
      <c r="G21" s="527">
        <v>3</v>
      </c>
      <c r="H21" s="528">
        <f>I21+J21+K21+L21+M21</f>
        <v>24</v>
      </c>
      <c r="I21" s="529">
        <v>12</v>
      </c>
      <c r="J21" s="529"/>
      <c r="K21" s="529">
        <v>12</v>
      </c>
      <c r="L21" s="529"/>
      <c r="M21" s="530"/>
      <c r="N21" s="528">
        <f>G21*2</f>
        <v>6</v>
      </c>
      <c r="O21" s="530">
        <v>20</v>
      </c>
      <c r="P21" s="531">
        <f>F21-H21-N21-O21</f>
        <v>40</v>
      </c>
      <c r="Q21" s="528" t="s">
        <v>61</v>
      </c>
      <c r="R21" s="530"/>
      <c r="S21" s="520"/>
      <c r="T21" s="508"/>
      <c r="U21" s="498" t="e">
        <f t="shared" si="2"/>
        <v>#VALUE!</v>
      </c>
      <c r="V21" s="498" t="b">
        <f t="shared" si="3"/>
        <v>1</v>
      </c>
      <c r="W21" s="498" t="b">
        <f t="shared" si="4"/>
        <v>1</v>
      </c>
      <c r="X21" s="498" t="b">
        <f t="shared" si="5"/>
        <v>1</v>
      </c>
    </row>
    <row r="22" spans="1:29" s="498" customFormat="1" ht="18" customHeight="1">
      <c r="A22" s="534"/>
      <c r="B22" s="522" t="s">
        <v>120</v>
      </c>
      <c r="C22" s="523"/>
      <c r="D22" s="543"/>
      <c r="E22" s="525"/>
      <c r="F22" s="526">
        <f>G22*30</f>
        <v>60</v>
      </c>
      <c r="G22" s="527">
        <v>2</v>
      </c>
      <c r="H22" s="528">
        <f>I22+J22+K22+L22+M22</f>
        <v>16</v>
      </c>
      <c r="I22" s="529">
        <v>8</v>
      </c>
      <c r="J22" s="529"/>
      <c r="K22" s="529">
        <v>8</v>
      </c>
      <c r="L22" s="529"/>
      <c r="M22" s="530"/>
      <c r="N22" s="528">
        <f>G22*2</f>
        <v>4</v>
      </c>
      <c r="O22" s="530"/>
      <c r="P22" s="531">
        <f>F22-H22-N22-O22</f>
        <v>40</v>
      </c>
      <c r="Q22" s="528"/>
      <c r="R22" s="530" t="s">
        <v>61</v>
      </c>
      <c r="S22" s="520"/>
      <c r="T22" s="508"/>
      <c r="U22" s="498" t="e">
        <f t="shared" si="2"/>
        <v>#VALUE!</v>
      </c>
      <c r="V22" s="498" t="b">
        <f t="shared" si="3"/>
        <v>1</v>
      </c>
      <c r="W22" s="498" t="b">
        <f t="shared" si="4"/>
        <v>1</v>
      </c>
      <c r="X22" s="498" t="b">
        <f t="shared" si="5"/>
        <v>1</v>
      </c>
    </row>
    <row r="23" spans="1:29" s="498" customFormat="1" ht="18" customHeight="1">
      <c r="A23" s="537" t="s">
        <v>121</v>
      </c>
      <c r="B23" s="546" t="s">
        <v>122</v>
      </c>
      <c r="C23" s="509">
        <v>1</v>
      </c>
      <c r="D23" s="511">
        <v>2</v>
      </c>
      <c r="E23" s="540"/>
      <c r="F23" s="513">
        <f>SUM(F24:F27)</f>
        <v>240</v>
      </c>
      <c r="G23" s="514">
        <f t="shared" ref="G23:P23" si="10">SUM(G24:G27)</f>
        <v>8</v>
      </c>
      <c r="H23" s="515">
        <f t="shared" si="10"/>
        <v>64</v>
      </c>
      <c r="I23" s="516">
        <f t="shared" si="10"/>
        <v>32</v>
      </c>
      <c r="J23" s="516"/>
      <c r="K23" s="516">
        <f t="shared" si="10"/>
        <v>32</v>
      </c>
      <c r="L23" s="516"/>
      <c r="M23" s="512"/>
      <c r="N23" s="515">
        <f t="shared" si="10"/>
        <v>16</v>
      </c>
      <c r="O23" s="512">
        <f t="shared" si="10"/>
        <v>30</v>
      </c>
      <c r="P23" s="517">
        <f t="shared" si="10"/>
        <v>130</v>
      </c>
      <c r="Q23" s="518">
        <v>6</v>
      </c>
      <c r="R23" s="519">
        <v>2</v>
      </c>
      <c r="S23" s="520"/>
      <c r="T23" s="508"/>
      <c r="U23" s="498" t="b">
        <f t="shared" si="2"/>
        <v>1</v>
      </c>
      <c r="V23" s="498" t="b">
        <f t="shared" si="3"/>
        <v>1</v>
      </c>
      <c r="W23" s="498" t="b">
        <f t="shared" si="4"/>
        <v>1</v>
      </c>
      <c r="X23" s="498" t="b">
        <f t="shared" si="5"/>
        <v>1</v>
      </c>
      <c r="Z23" s="500">
        <f>Q23*8</f>
        <v>48</v>
      </c>
      <c r="AA23" s="500">
        <f>R23*8</f>
        <v>16</v>
      </c>
      <c r="AB23" s="500">
        <f>S23*8</f>
        <v>0</v>
      </c>
      <c r="AC23" s="498" t="b">
        <f>Z23+AA23+AB23=H23</f>
        <v>1</v>
      </c>
    </row>
    <row r="24" spans="1:29" s="498" customFormat="1" ht="18" customHeight="1">
      <c r="A24" s="521"/>
      <c r="B24" s="522" t="s">
        <v>123</v>
      </c>
      <c r="C24" s="523"/>
      <c r="D24" s="543"/>
      <c r="E24" s="525"/>
      <c r="F24" s="526">
        <f t="shared" si="8"/>
        <v>60</v>
      </c>
      <c r="G24" s="527">
        <v>2</v>
      </c>
      <c r="H24" s="528">
        <f t="shared" si="6"/>
        <v>16</v>
      </c>
      <c r="I24" s="529">
        <v>8</v>
      </c>
      <c r="J24" s="529"/>
      <c r="K24" s="529">
        <v>8</v>
      </c>
      <c r="L24" s="529"/>
      <c r="M24" s="530"/>
      <c r="N24" s="528">
        <f>G24*2</f>
        <v>4</v>
      </c>
      <c r="O24" s="530">
        <v>10</v>
      </c>
      <c r="P24" s="531">
        <f>F24-H24-N24-O24</f>
        <v>30</v>
      </c>
      <c r="Q24" s="528" t="s">
        <v>61</v>
      </c>
      <c r="R24" s="530"/>
      <c r="S24" s="531"/>
      <c r="T24" s="533"/>
      <c r="U24" s="498" t="e">
        <f t="shared" si="2"/>
        <v>#VALUE!</v>
      </c>
      <c r="V24" s="498" t="b">
        <f t="shared" si="3"/>
        <v>1</v>
      </c>
      <c r="W24" s="498" t="b">
        <f t="shared" si="4"/>
        <v>1</v>
      </c>
      <c r="X24" s="498" t="b">
        <f t="shared" si="5"/>
        <v>1</v>
      </c>
    </row>
    <row r="25" spans="1:29" s="498" customFormat="1" ht="18.75">
      <c r="A25" s="545"/>
      <c r="B25" s="522" t="s">
        <v>124</v>
      </c>
      <c r="C25" s="523"/>
      <c r="D25" s="543"/>
      <c r="E25" s="525"/>
      <c r="F25" s="526">
        <f t="shared" si="8"/>
        <v>60</v>
      </c>
      <c r="G25" s="527">
        <v>2</v>
      </c>
      <c r="H25" s="528">
        <f t="shared" si="6"/>
        <v>16</v>
      </c>
      <c r="I25" s="529">
        <v>8</v>
      </c>
      <c r="J25" s="529"/>
      <c r="K25" s="529">
        <v>8</v>
      </c>
      <c r="L25" s="529"/>
      <c r="M25" s="530"/>
      <c r="N25" s="528">
        <f>G25*2</f>
        <v>4</v>
      </c>
      <c r="O25" s="530">
        <v>10</v>
      </c>
      <c r="P25" s="531">
        <f>F25-H25-N25-O25</f>
        <v>30</v>
      </c>
      <c r="Q25" s="528" t="s">
        <v>61</v>
      </c>
      <c r="R25" s="530"/>
      <c r="S25" s="531"/>
      <c r="T25" s="533"/>
      <c r="U25" s="498" t="e">
        <f t="shared" si="2"/>
        <v>#VALUE!</v>
      </c>
      <c r="V25" s="498" t="b">
        <f t="shared" si="3"/>
        <v>1</v>
      </c>
      <c r="W25" s="498" t="b">
        <f t="shared" si="4"/>
        <v>1</v>
      </c>
      <c r="X25" s="498" t="b">
        <f t="shared" si="5"/>
        <v>1</v>
      </c>
    </row>
    <row r="26" spans="1:29" s="498" customFormat="1" ht="18.75">
      <c r="A26" s="545"/>
      <c r="B26" s="522" t="s">
        <v>125</v>
      </c>
      <c r="C26" s="523"/>
      <c r="D26" s="543"/>
      <c r="E26" s="525"/>
      <c r="F26" s="526">
        <f t="shared" si="8"/>
        <v>60</v>
      </c>
      <c r="G26" s="527">
        <v>2</v>
      </c>
      <c r="H26" s="528">
        <f t="shared" si="6"/>
        <v>16</v>
      </c>
      <c r="I26" s="529">
        <v>8</v>
      </c>
      <c r="J26" s="529"/>
      <c r="K26" s="529">
        <v>8</v>
      </c>
      <c r="L26" s="529"/>
      <c r="M26" s="530"/>
      <c r="N26" s="528">
        <f>G26*2</f>
        <v>4</v>
      </c>
      <c r="O26" s="530">
        <v>10</v>
      </c>
      <c r="P26" s="531">
        <f>F26-H26-N26-O26</f>
        <v>30</v>
      </c>
      <c r="Q26" s="528" t="s">
        <v>61</v>
      </c>
      <c r="R26" s="530"/>
      <c r="S26" s="531"/>
      <c r="T26" s="533"/>
      <c r="U26" s="498" t="e">
        <f t="shared" si="2"/>
        <v>#VALUE!</v>
      </c>
      <c r="V26" s="498" t="b">
        <f t="shared" si="3"/>
        <v>1</v>
      </c>
      <c r="W26" s="498" t="b">
        <f t="shared" si="4"/>
        <v>1</v>
      </c>
      <c r="X26" s="498" t="b">
        <f t="shared" si="5"/>
        <v>1</v>
      </c>
    </row>
    <row r="27" spans="1:29" s="498" customFormat="1" ht="18" customHeight="1">
      <c r="A27" s="534"/>
      <c r="B27" s="522" t="s">
        <v>126</v>
      </c>
      <c r="C27" s="523"/>
      <c r="D27" s="543"/>
      <c r="E27" s="525"/>
      <c r="F27" s="526">
        <f t="shared" si="8"/>
        <v>60</v>
      </c>
      <c r="G27" s="527">
        <v>2</v>
      </c>
      <c r="H27" s="528">
        <f t="shared" si="6"/>
        <v>16</v>
      </c>
      <c r="I27" s="529">
        <v>8</v>
      </c>
      <c r="J27" s="529"/>
      <c r="K27" s="529">
        <v>8</v>
      </c>
      <c r="L27" s="529"/>
      <c r="M27" s="530"/>
      <c r="N27" s="528">
        <f>G27*2</f>
        <v>4</v>
      </c>
      <c r="O27" s="530"/>
      <c r="P27" s="531">
        <f>F27-H27-N27-O27</f>
        <v>40</v>
      </c>
      <c r="Q27" s="528"/>
      <c r="R27" s="530" t="s">
        <v>61</v>
      </c>
      <c r="S27" s="531"/>
      <c r="T27" s="533"/>
      <c r="U27" s="498" t="e">
        <f t="shared" si="2"/>
        <v>#VALUE!</v>
      </c>
      <c r="V27" s="498" t="b">
        <f t="shared" si="3"/>
        <v>1</v>
      </c>
      <c r="W27" s="498" t="b">
        <f t="shared" si="4"/>
        <v>1</v>
      </c>
      <c r="X27" s="498" t="b">
        <f t="shared" si="5"/>
        <v>1</v>
      </c>
    </row>
    <row r="28" spans="1:29" s="498" customFormat="1" ht="18" customHeight="1">
      <c r="A28" s="537" t="s">
        <v>127</v>
      </c>
      <c r="B28" s="547" t="s">
        <v>128</v>
      </c>
      <c r="C28" s="509">
        <v>2</v>
      </c>
      <c r="D28" s="511"/>
      <c r="E28" s="540"/>
      <c r="F28" s="548">
        <f>SUM(F29:F32)</f>
        <v>240</v>
      </c>
      <c r="G28" s="549">
        <f t="shared" ref="G28:P28" si="11">SUM(G29:G32)</f>
        <v>8</v>
      </c>
      <c r="H28" s="550">
        <f t="shared" si="11"/>
        <v>64</v>
      </c>
      <c r="I28" s="511">
        <f t="shared" si="11"/>
        <v>32</v>
      </c>
      <c r="J28" s="511"/>
      <c r="K28" s="511">
        <f t="shared" si="11"/>
        <v>32</v>
      </c>
      <c r="L28" s="511"/>
      <c r="M28" s="540"/>
      <c r="N28" s="550">
        <f t="shared" si="11"/>
        <v>16</v>
      </c>
      <c r="O28" s="540">
        <f t="shared" si="11"/>
        <v>30</v>
      </c>
      <c r="P28" s="551">
        <f t="shared" si="11"/>
        <v>130</v>
      </c>
      <c r="Q28" s="550"/>
      <c r="R28" s="519">
        <v>8</v>
      </c>
      <c r="S28" s="520"/>
      <c r="T28" s="508"/>
      <c r="U28" s="498" t="b">
        <f t="shared" si="2"/>
        <v>1</v>
      </c>
      <c r="V28" s="498" t="b">
        <f t="shared" si="3"/>
        <v>1</v>
      </c>
      <c r="W28" s="498" t="b">
        <f t="shared" si="4"/>
        <v>1</v>
      </c>
      <c r="X28" s="498" t="b">
        <f t="shared" si="5"/>
        <v>1</v>
      </c>
      <c r="Z28" s="500">
        <f>Q28*8</f>
        <v>0</v>
      </c>
      <c r="AA28" s="500">
        <f>R28*8</f>
        <v>64</v>
      </c>
      <c r="AB28" s="500">
        <f>S28*8</f>
        <v>0</v>
      </c>
      <c r="AC28" s="498" t="b">
        <f>Z28+AA28+AB28=H28</f>
        <v>1</v>
      </c>
    </row>
    <row r="29" spans="1:29" s="498" customFormat="1" ht="18" customHeight="1">
      <c r="A29" s="521"/>
      <c r="B29" s="522" t="s">
        <v>129</v>
      </c>
      <c r="C29" s="523"/>
      <c r="D29" s="543"/>
      <c r="E29" s="525"/>
      <c r="F29" s="526">
        <f t="shared" si="8"/>
        <v>60</v>
      </c>
      <c r="G29" s="527">
        <v>2</v>
      </c>
      <c r="H29" s="528">
        <f t="shared" si="6"/>
        <v>16</v>
      </c>
      <c r="I29" s="529">
        <v>8</v>
      </c>
      <c r="J29" s="529"/>
      <c r="K29" s="529">
        <v>8</v>
      </c>
      <c r="L29" s="529"/>
      <c r="M29" s="530"/>
      <c r="N29" s="528">
        <f>G29*2</f>
        <v>4</v>
      </c>
      <c r="O29" s="530">
        <v>7</v>
      </c>
      <c r="P29" s="531">
        <f>F29-H29-N29-O29</f>
        <v>33</v>
      </c>
      <c r="Q29" s="518"/>
      <c r="R29" s="530" t="s">
        <v>61</v>
      </c>
      <c r="S29" s="531"/>
      <c r="T29" s="533"/>
      <c r="U29" s="498" t="e">
        <f t="shared" si="2"/>
        <v>#VALUE!</v>
      </c>
      <c r="V29" s="498" t="b">
        <f t="shared" si="3"/>
        <v>1</v>
      </c>
      <c r="W29" s="498" t="b">
        <f t="shared" si="4"/>
        <v>1</v>
      </c>
      <c r="X29" s="498" t="b">
        <f t="shared" si="5"/>
        <v>1</v>
      </c>
    </row>
    <row r="30" spans="1:29" s="498" customFormat="1" ht="18" customHeight="1">
      <c r="A30" s="545"/>
      <c r="B30" s="522" t="s">
        <v>130</v>
      </c>
      <c r="C30" s="523"/>
      <c r="D30" s="543"/>
      <c r="E30" s="525"/>
      <c r="F30" s="526">
        <f t="shared" si="8"/>
        <v>60</v>
      </c>
      <c r="G30" s="527">
        <v>2</v>
      </c>
      <c r="H30" s="528">
        <f t="shared" si="6"/>
        <v>16</v>
      </c>
      <c r="I30" s="529">
        <v>8</v>
      </c>
      <c r="J30" s="529"/>
      <c r="K30" s="529">
        <v>8</v>
      </c>
      <c r="L30" s="529"/>
      <c r="M30" s="530"/>
      <c r="N30" s="528">
        <f>G30*2</f>
        <v>4</v>
      </c>
      <c r="O30" s="530">
        <v>8</v>
      </c>
      <c r="P30" s="531">
        <f>F30-H30-N30-O30</f>
        <v>32</v>
      </c>
      <c r="Q30" s="518"/>
      <c r="R30" s="530" t="s">
        <v>61</v>
      </c>
      <c r="S30" s="531"/>
      <c r="T30" s="533"/>
      <c r="U30" s="498" t="e">
        <f t="shared" si="2"/>
        <v>#VALUE!</v>
      </c>
      <c r="V30" s="498" t="b">
        <f t="shared" si="3"/>
        <v>1</v>
      </c>
      <c r="W30" s="498" t="b">
        <f t="shared" si="4"/>
        <v>1</v>
      </c>
      <c r="X30" s="498" t="b">
        <f t="shared" si="5"/>
        <v>1</v>
      </c>
    </row>
    <row r="31" spans="1:29" s="498" customFormat="1" ht="18" customHeight="1">
      <c r="A31" s="545"/>
      <c r="B31" s="522" t="s">
        <v>131</v>
      </c>
      <c r="C31" s="523"/>
      <c r="D31" s="543"/>
      <c r="E31" s="525"/>
      <c r="F31" s="526">
        <f t="shared" si="8"/>
        <v>60</v>
      </c>
      <c r="G31" s="527">
        <v>2</v>
      </c>
      <c r="H31" s="528">
        <f t="shared" si="6"/>
        <v>16</v>
      </c>
      <c r="I31" s="529">
        <v>8</v>
      </c>
      <c r="J31" s="529"/>
      <c r="K31" s="529">
        <v>8</v>
      </c>
      <c r="L31" s="529"/>
      <c r="M31" s="530"/>
      <c r="N31" s="528">
        <f>G31*2</f>
        <v>4</v>
      </c>
      <c r="O31" s="530">
        <v>7</v>
      </c>
      <c r="P31" s="531">
        <f>F31-H31-N31-O31</f>
        <v>33</v>
      </c>
      <c r="Q31" s="518"/>
      <c r="R31" s="530" t="s">
        <v>61</v>
      </c>
      <c r="S31" s="531"/>
      <c r="T31" s="533"/>
      <c r="U31" s="498" t="e">
        <f t="shared" si="2"/>
        <v>#VALUE!</v>
      </c>
      <c r="V31" s="498" t="b">
        <f t="shared" si="3"/>
        <v>1</v>
      </c>
      <c r="W31" s="498" t="b">
        <f t="shared" si="4"/>
        <v>1</v>
      </c>
      <c r="X31" s="498" t="b">
        <f t="shared" si="5"/>
        <v>1</v>
      </c>
    </row>
    <row r="32" spans="1:29" s="498" customFormat="1" ht="18" customHeight="1">
      <c r="A32" s="534"/>
      <c r="B32" s="522" t="s">
        <v>132</v>
      </c>
      <c r="C32" s="523"/>
      <c r="D32" s="543"/>
      <c r="E32" s="525"/>
      <c r="F32" s="526">
        <f t="shared" si="8"/>
        <v>60</v>
      </c>
      <c r="G32" s="527">
        <v>2</v>
      </c>
      <c r="H32" s="528">
        <f t="shared" si="6"/>
        <v>16</v>
      </c>
      <c r="I32" s="529">
        <v>8</v>
      </c>
      <c r="J32" s="529"/>
      <c r="K32" s="529">
        <v>8</v>
      </c>
      <c r="L32" s="529"/>
      <c r="M32" s="530"/>
      <c r="N32" s="528">
        <f>G32*2</f>
        <v>4</v>
      </c>
      <c r="O32" s="530">
        <v>8</v>
      </c>
      <c r="P32" s="531">
        <f>F32-H32-N32-O32</f>
        <v>32</v>
      </c>
      <c r="Q32" s="528"/>
      <c r="R32" s="530" t="s">
        <v>61</v>
      </c>
      <c r="S32" s="531"/>
      <c r="T32" s="533"/>
      <c r="U32" s="498" t="e">
        <f t="shared" si="2"/>
        <v>#VALUE!</v>
      </c>
      <c r="V32" s="498" t="b">
        <f t="shared" si="3"/>
        <v>1</v>
      </c>
      <c r="W32" s="498" t="b">
        <f t="shared" si="4"/>
        <v>1</v>
      </c>
      <c r="X32" s="498" t="b">
        <f t="shared" si="5"/>
        <v>1</v>
      </c>
    </row>
    <row r="33" spans="1:29" s="498" customFormat="1" ht="18" customHeight="1">
      <c r="A33" s="537" t="s">
        <v>133</v>
      </c>
      <c r="B33" s="547" t="s">
        <v>134</v>
      </c>
      <c r="C33" s="550">
        <v>1.2</v>
      </c>
      <c r="D33" s="511"/>
      <c r="E33" s="540"/>
      <c r="F33" s="513">
        <f>SUM(F34:F37)</f>
        <v>240</v>
      </c>
      <c r="G33" s="514">
        <f>SUM(G34:G37)</f>
        <v>8</v>
      </c>
      <c r="H33" s="743">
        <f>SUM(H34:H37)</f>
        <v>64</v>
      </c>
      <c r="I33" s="744">
        <f>SUM(I34:I37)</f>
        <v>32</v>
      </c>
      <c r="J33" s="744"/>
      <c r="K33" s="744">
        <f t="shared" ref="K33" si="12">SUM(K34:K37)</f>
        <v>32</v>
      </c>
      <c r="L33" s="516"/>
      <c r="M33" s="512"/>
      <c r="N33" s="743">
        <f>SUM(N34:N37)</f>
        <v>16</v>
      </c>
      <c r="O33" s="745">
        <f>SUM(O34:O37)</f>
        <v>60</v>
      </c>
      <c r="P33" s="746">
        <f>SUM(P34:P37)</f>
        <v>100</v>
      </c>
      <c r="Q33" s="518">
        <v>4</v>
      </c>
      <c r="R33" s="519">
        <v>4</v>
      </c>
      <c r="S33" s="520"/>
      <c r="T33" s="508"/>
      <c r="U33" s="498" t="b">
        <f t="shared" si="2"/>
        <v>1</v>
      </c>
      <c r="V33" s="498" t="b">
        <f t="shared" si="3"/>
        <v>1</v>
      </c>
      <c r="W33" s="498" t="b">
        <f t="shared" si="4"/>
        <v>1</v>
      </c>
      <c r="X33" s="498" t="b">
        <f t="shared" si="5"/>
        <v>1</v>
      </c>
      <c r="Z33" s="500">
        <f>Q33*8</f>
        <v>32</v>
      </c>
      <c r="AA33" s="500">
        <f>R33*8</f>
        <v>32</v>
      </c>
      <c r="AB33" s="500">
        <f>S33*8</f>
        <v>0</v>
      </c>
      <c r="AC33" s="498" t="b">
        <f>Z33+AA33+AB33=H33</f>
        <v>1</v>
      </c>
    </row>
    <row r="34" spans="1:29" s="498" customFormat="1" ht="18" customHeight="1">
      <c r="A34" s="521"/>
      <c r="B34" s="522" t="s">
        <v>135</v>
      </c>
      <c r="C34" s="523"/>
      <c r="D34" s="543"/>
      <c r="E34" s="525"/>
      <c r="F34" s="526">
        <f t="shared" si="8"/>
        <v>60</v>
      </c>
      <c r="G34" s="527">
        <v>2</v>
      </c>
      <c r="H34" s="528">
        <f t="shared" si="6"/>
        <v>16</v>
      </c>
      <c r="I34" s="529">
        <v>8</v>
      </c>
      <c r="J34" s="529"/>
      <c r="K34" s="529">
        <v>8</v>
      </c>
      <c r="L34" s="529"/>
      <c r="M34" s="530"/>
      <c r="N34" s="528">
        <f>G34*2</f>
        <v>4</v>
      </c>
      <c r="O34" s="530">
        <v>15</v>
      </c>
      <c r="P34" s="531">
        <f>F34-H34-N34-O34</f>
        <v>25</v>
      </c>
      <c r="Q34" s="528" t="s">
        <v>61</v>
      </c>
      <c r="R34" s="530"/>
      <c r="S34" s="531"/>
      <c r="T34" s="533"/>
      <c r="U34" s="498" t="e">
        <f t="shared" si="2"/>
        <v>#VALUE!</v>
      </c>
      <c r="V34" s="498" t="b">
        <f t="shared" si="3"/>
        <v>1</v>
      </c>
      <c r="W34" s="498" t="b">
        <f t="shared" si="4"/>
        <v>1</v>
      </c>
      <c r="X34" s="498" t="b">
        <f t="shared" si="5"/>
        <v>1</v>
      </c>
    </row>
    <row r="35" spans="1:29" s="498" customFormat="1" ht="18" customHeight="1">
      <c r="A35" s="545"/>
      <c r="B35" s="522" t="s">
        <v>223</v>
      </c>
      <c r="C35" s="523"/>
      <c r="D35" s="543"/>
      <c r="E35" s="525"/>
      <c r="F35" s="526">
        <f t="shared" si="8"/>
        <v>60</v>
      </c>
      <c r="G35" s="527">
        <v>2</v>
      </c>
      <c r="H35" s="528">
        <f t="shared" si="6"/>
        <v>16</v>
      </c>
      <c r="I35" s="529">
        <v>8</v>
      </c>
      <c r="J35" s="529"/>
      <c r="K35" s="529">
        <v>8</v>
      </c>
      <c r="L35" s="529"/>
      <c r="M35" s="530"/>
      <c r="N35" s="528">
        <f>G35*2</f>
        <v>4</v>
      </c>
      <c r="O35" s="530">
        <v>15</v>
      </c>
      <c r="P35" s="531">
        <f>F35-H35-N35-O35</f>
        <v>25</v>
      </c>
      <c r="Q35" s="528" t="s">
        <v>61</v>
      </c>
      <c r="R35" s="530"/>
      <c r="S35" s="531"/>
      <c r="T35" s="533"/>
      <c r="U35" s="498" t="e">
        <f t="shared" si="2"/>
        <v>#VALUE!</v>
      </c>
      <c r="V35" s="498" t="b">
        <f t="shared" si="3"/>
        <v>1</v>
      </c>
      <c r="W35" s="498" t="b">
        <f t="shared" si="4"/>
        <v>1</v>
      </c>
      <c r="X35" s="498" t="b">
        <f t="shared" si="5"/>
        <v>1</v>
      </c>
    </row>
    <row r="36" spans="1:29" s="498" customFormat="1" ht="18" customHeight="1">
      <c r="A36" s="545"/>
      <c r="B36" s="522" t="s">
        <v>136</v>
      </c>
      <c r="C36" s="523"/>
      <c r="D36" s="543"/>
      <c r="E36" s="525"/>
      <c r="F36" s="526">
        <f t="shared" si="8"/>
        <v>60</v>
      </c>
      <c r="G36" s="527">
        <v>2</v>
      </c>
      <c r="H36" s="528">
        <f t="shared" si="6"/>
        <v>16</v>
      </c>
      <c r="I36" s="529">
        <v>8</v>
      </c>
      <c r="J36" s="529"/>
      <c r="K36" s="529">
        <v>8</v>
      </c>
      <c r="L36" s="529"/>
      <c r="M36" s="530"/>
      <c r="N36" s="528">
        <f>G36*2</f>
        <v>4</v>
      </c>
      <c r="O36" s="530">
        <v>15</v>
      </c>
      <c r="P36" s="531">
        <f>F36-H36-N36-O36</f>
        <v>25</v>
      </c>
      <c r="Q36" s="518"/>
      <c r="R36" s="530" t="s">
        <v>61</v>
      </c>
      <c r="S36" s="531"/>
      <c r="T36" s="533"/>
      <c r="U36" s="498" t="e">
        <f t="shared" si="2"/>
        <v>#VALUE!</v>
      </c>
      <c r="V36" s="498" t="b">
        <f t="shared" si="3"/>
        <v>1</v>
      </c>
      <c r="W36" s="498" t="b">
        <f t="shared" si="4"/>
        <v>1</v>
      </c>
      <c r="X36" s="498" t="b">
        <f t="shared" si="5"/>
        <v>1</v>
      </c>
    </row>
    <row r="37" spans="1:29" s="498" customFormat="1" ht="18" customHeight="1">
      <c r="A37" s="534"/>
      <c r="B37" s="522" t="s">
        <v>200</v>
      </c>
      <c r="C37" s="523"/>
      <c r="D37" s="543"/>
      <c r="E37" s="525"/>
      <c r="F37" s="526">
        <f t="shared" si="8"/>
        <v>60</v>
      </c>
      <c r="G37" s="527">
        <v>2</v>
      </c>
      <c r="H37" s="528">
        <f t="shared" si="6"/>
        <v>16</v>
      </c>
      <c r="I37" s="529">
        <v>8</v>
      </c>
      <c r="J37" s="529"/>
      <c r="K37" s="529">
        <v>8</v>
      </c>
      <c r="L37" s="529"/>
      <c r="M37" s="530"/>
      <c r="N37" s="528">
        <f>G37*2</f>
        <v>4</v>
      </c>
      <c r="O37" s="530">
        <v>15</v>
      </c>
      <c r="P37" s="531">
        <f>F37-H37-N37-O37</f>
        <v>25</v>
      </c>
      <c r="Q37" s="518"/>
      <c r="R37" s="530" t="s">
        <v>61</v>
      </c>
      <c r="S37" s="531"/>
      <c r="T37" s="533"/>
      <c r="U37" s="498" t="e">
        <f t="shared" ref="U37" si="13">G37=Q37+R37+S37</f>
        <v>#VALUE!</v>
      </c>
      <c r="V37" s="498" t="b">
        <f t="shared" ref="V37" si="14">G37*2=N37</f>
        <v>1</v>
      </c>
      <c r="W37" s="498" t="b">
        <f t="shared" ref="W37" si="15">G37*8=H37</f>
        <v>1</v>
      </c>
      <c r="X37" s="498" t="b">
        <f t="shared" ref="X37" si="16">F37-H37-N37-O37=P37</f>
        <v>1</v>
      </c>
    </row>
    <row r="38" spans="1:29" s="498" customFormat="1" ht="18" customHeight="1" thickBot="1">
      <c r="A38" s="902" t="s">
        <v>137</v>
      </c>
      <c r="B38" s="903" t="s">
        <v>201</v>
      </c>
      <c r="C38" s="904"/>
      <c r="D38" s="487">
        <v>2</v>
      </c>
      <c r="E38" s="488"/>
      <c r="F38" s="554">
        <f t="shared" si="8"/>
        <v>120</v>
      </c>
      <c r="G38" s="490">
        <v>4</v>
      </c>
      <c r="H38" s="491">
        <f>I38+J38+K38+L38+M38</f>
        <v>32</v>
      </c>
      <c r="I38" s="492">
        <v>8</v>
      </c>
      <c r="J38" s="492">
        <v>16</v>
      </c>
      <c r="K38" s="492"/>
      <c r="L38" s="492">
        <v>8</v>
      </c>
      <c r="M38" s="493"/>
      <c r="N38" s="491">
        <f>G38*2</f>
        <v>8</v>
      </c>
      <c r="O38" s="493"/>
      <c r="P38" s="495">
        <f>F38-H38-N38-O38</f>
        <v>80</v>
      </c>
      <c r="Q38" s="491">
        <v>2</v>
      </c>
      <c r="R38" s="493">
        <v>2</v>
      </c>
      <c r="S38" s="495"/>
      <c r="T38" s="508"/>
      <c r="U38" s="498" t="b">
        <f t="shared" si="2"/>
        <v>1</v>
      </c>
      <c r="V38" s="498" t="b">
        <f t="shared" si="3"/>
        <v>1</v>
      </c>
      <c r="W38" s="498" t="b">
        <f t="shared" si="4"/>
        <v>1</v>
      </c>
      <c r="X38" s="498" t="b">
        <f t="shared" si="5"/>
        <v>1</v>
      </c>
      <c r="Z38" s="500">
        <f t="shared" ref="Z38:AB38" si="17">Q38*8</f>
        <v>16</v>
      </c>
      <c r="AA38" s="500">
        <f t="shared" si="17"/>
        <v>16</v>
      </c>
      <c r="AB38" s="500">
        <f t="shared" si="17"/>
        <v>0</v>
      </c>
      <c r="AC38" s="498" t="b">
        <f>Z38+AA38+AB38=H38</f>
        <v>1</v>
      </c>
    </row>
    <row r="39" spans="1:29" s="498" customFormat="1" ht="18" customHeight="1" thickBot="1">
      <c r="A39" s="844" t="s">
        <v>48</v>
      </c>
      <c r="B39" s="845"/>
      <c r="C39" s="501">
        <v>6</v>
      </c>
      <c r="D39" s="501">
        <v>5</v>
      </c>
      <c r="E39" s="501">
        <v>0</v>
      </c>
      <c r="F39" s="555">
        <f>SUM(F11:F13,F16,F19,F23,F28,F33,F38:F38)</f>
        <v>1530</v>
      </c>
      <c r="G39" s="555">
        <f t="shared" ref="G39:S39" si="18">SUM(G11:G13,G16,G19,G23,G28,G33,G38:G38)</f>
        <v>51</v>
      </c>
      <c r="H39" s="555">
        <f t="shared" si="18"/>
        <v>438</v>
      </c>
      <c r="I39" s="555">
        <f t="shared" si="18"/>
        <v>180</v>
      </c>
      <c r="J39" s="555">
        <f t="shared" si="18"/>
        <v>78</v>
      </c>
      <c r="K39" s="555">
        <f t="shared" si="18"/>
        <v>164</v>
      </c>
      <c r="L39" s="555">
        <f t="shared" si="18"/>
        <v>16</v>
      </c>
      <c r="M39" s="555">
        <f t="shared" si="18"/>
        <v>0</v>
      </c>
      <c r="N39" s="555">
        <f t="shared" si="18"/>
        <v>102</v>
      </c>
      <c r="O39" s="555">
        <f t="shared" si="18"/>
        <v>180</v>
      </c>
      <c r="P39" s="555">
        <f t="shared" si="18"/>
        <v>810</v>
      </c>
      <c r="Q39" s="555">
        <f t="shared" si="18"/>
        <v>27</v>
      </c>
      <c r="R39" s="555">
        <f t="shared" si="18"/>
        <v>24</v>
      </c>
      <c r="S39" s="555">
        <f t="shared" si="18"/>
        <v>0</v>
      </c>
      <c r="T39" s="556"/>
      <c r="U39" s="498" t="b">
        <f t="shared" si="2"/>
        <v>1</v>
      </c>
      <c r="V39" s="498" t="b">
        <f t="shared" si="3"/>
        <v>1</v>
      </c>
      <c r="W39" s="498" t="b">
        <f t="shared" si="4"/>
        <v>0</v>
      </c>
      <c r="X39" s="498" t="b">
        <f t="shared" si="5"/>
        <v>1</v>
      </c>
    </row>
    <row r="40" spans="1:29" s="473" customFormat="1" ht="21.75" thickBot="1">
      <c r="A40" s="557" t="s">
        <v>138</v>
      </c>
      <c r="B40" s="558"/>
      <c r="C40" s="558"/>
      <c r="D40" s="558"/>
      <c r="E40" s="558"/>
      <c r="F40" s="558"/>
      <c r="G40" s="558"/>
      <c r="H40" s="558"/>
      <c r="I40" s="846"/>
      <c r="J40" s="846"/>
      <c r="K40" s="846"/>
      <c r="L40" s="846"/>
      <c r="M40" s="846"/>
      <c r="N40" s="846"/>
      <c r="O40" s="846"/>
      <c r="P40" s="846"/>
      <c r="Q40" s="559"/>
      <c r="R40" s="560"/>
      <c r="S40" s="561"/>
      <c r="T40" s="562"/>
      <c r="U40" s="498"/>
      <c r="V40" s="498"/>
      <c r="W40" s="498"/>
      <c r="X40" s="498"/>
      <c r="Z40" s="498"/>
      <c r="AA40" s="498"/>
      <c r="AB40" s="498"/>
      <c r="AC40" s="498"/>
    </row>
    <row r="41" spans="1:29" ht="18" customHeight="1">
      <c r="A41" s="563" t="s">
        <v>139</v>
      </c>
      <c r="B41" s="564" t="s">
        <v>140</v>
      </c>
      <c r="C41" s="565"/>
      <c r="D41" s="566">
        <v>1.2</v>
      </c>
      <c r="E41" s="567"/>
      <c r="F41" s="504">
        <f>G41*30</f>
        <v>180</v>
      </c>
      <c r="G41" s="568">
        <v>6</v>
      </c>
      <c r="H41" s="565"/>
      <c r="I41" s="566"/>
      <c r="J41" s="566"/>
      <c r="K41" s="566"/>
      <c r="L41" s="566"/>
      <c r="M41" s="567"/>
      <c r="N41" s="565"/>
      <c r="O41" s="567"/>
      <c r="P41" s="507">
        <f>F41-H41-N41-O41</f>
        <v>180</v>
      </c>
      <c r="Q41" s="569">
        <v>3</v>
      </c>
      <c r="R41" s="567">
        <v>3</v>
      </c>
      <c r="S41" s="570"/>
      <c r="T41" s="571"/>
      <c r="U41" s="498" t="b">
        <f>G41=Q41+R41+S41</f>
        <v>1</v>
      </c>
      <c r="V41" s="498"/>
      <c r="W41" s="498"/>
      <c r="X41" s="498" t="b">
        <f>F41-H41-N41-O41=P41</f>
        <v>1</v>
      </c>
      <c r="Z41" s="498"/>
      <c r="AA41" s="498"/>
      <c r="AB41" s="498"/>
      <c r="AC41" s="498"/>
    </row>
    <row r="42" spans="1:29" ht="18" customHeight="1" thickBot="1">
      <c r="A42" s="572" t="s">
        <v>141</v>
      </c>
      <c r="B42" s="573" t="s">
        <v>142</v>
      </c>
      <c r="C42" s="574"/>
      <c r="D42" s="575">
        <v>3</v>
      </c>
      <c r="E42" s="576"/>
      <c r="F42" s="554">
        <f>G42*30</f>
        <v>135</v>
      </c>
      <c r="G42" s="577">
        <v>4.5</v>
      </c>
      <c r="H42" s="574"/>
      <c r="I42" s="575"/>
      <c r="J42" s="575"/>
      <c r="K42" s="575"/>
      <c r="L42" s="575"/>
      <c r="M42" s="576"/>
      <c r="N42" s="574"/>
      <c r="O42" s="576"/>
      <c r="P42" s="495">
        <f>F42-H42-N42-O42</f>
        <v>135</v>
      </c>
      <c r="Q42" s="578"/>
      <c r="R42" s="579">
        <v>3</v>
      </c>
      <c r="S42" s="580">
        <v>1.5</v>
      </c>
      <c r="T42" s="581"/>
      <c r="U42" s="498" t="b">
        <f>G42=Q42+R42+S42</f>
        <v>1</v>
      </c>
      <c r="V42" s="498"/>
      <c r="W42" s="498"/>
      <c r="X42" s="498" t="b">
        <f>F42-H42-N42-O42=P42</f>
        <v>1</v>
      </c>
      <c r="Z42" s="498"/>
      <c r="AA42" s="498"/>
      <c r="AB42" s="498"/>
      <c r="AC42" s="498"/>
    </row>
    <row r="43" spans="1:29" s="583" customFormat="1" ht="18" customHeight="1" thickBot="1">
      <c r="A43" s="844" t="s">
        <v>48</v>
      </c>
      <c r="B43" s="845"/>
      <c r="C43" s="555">
        <v>0</v>
      </c>
      <c r="D43" s="555">
        <v>3</v>
      </c>
      <c r="E43" s="555">
        <v>0</v>
      </c>
      <c r="F43" s="555">
        <f>SUM(F41:F42)</f>
        <v>315</v>
      </c>
      <c r="G43" s="582">
        <f t="shared" ref="G43:S43" si="19">SUM(G41:G42)</f>
        <v>10.5</v>
      </c>
      <c r="H43" s="555">
        <f t="shared" si="19"/>
        <v>0</v>
      </c>
      <c r="I43" s="555">
        <f t="shared" si="19"/>
        <v>0</v>
      </c>
      <c r="J43" s="555">
        <f t="shared" si="19"/>
        <v>0</v>
      </c>
      <c r="K43" s="555">
        <f t="shared" si="19"/>
        <v>0</v>
      </c>
      <c r="L43" s="555">
        <f t="shared" si="19"/>
        <v>0</v>
      </c>
      <c r="M43" s="555">
        <f t="shared" si="19"/>
        <v>0</v>
      </c>
      <c r="N43" s="555">
        <f t="shared" si="19"/>
        <v>0</v>
      </c>
      <c r="O43" s="555">
        <f t="shared" si="19"/>
        <v>0</v>
      </c>
      <c r="P43" s="555">
        <f t="shared" si="19"/>
        <v>315</v>
      </c>
      <c r="Q43" s="555">
        <f t="shared" si="19"/>
        <v>3</v>
      </c>
      <c r="R43" s="555">
        <f t="shared" si="19"/>
        <v>6</v>
      </c>
      <c r="S43" s="555">
        <f t="shared" si="19"/>
        <v>1.5</v>
      </c>
      <c r="T43" s="556"/>
      <c r="U43" s="498" t="b">
        <f>G43=Q43+R43+S43</f>
        <v>1</v>
      </c>
      <c r="V43" s="498"/>
      <c r="W43" s="498"/>
      <c r="X43" s="498" t="b">
        <f>F43-H43-N43-O43=P43</f>
        <v>1</v>
      </c>
      <c r="Z43" s="498"/>
      <c r="AA43" s="498"/>
      <c r="AB43" s="498"/>
      <c r="AC43" s="498"/>
    </row>
    <row r="44" spans="1:29" s="473" customFormat="1" ht="21.75" thickBot="1">
      <c r="A44" s="557" t="s">
        <v>143</v>
      </c>
      <c r="B44" s="558"/>
      <c r="C44" s="584"/>
      <c r="D44" s="584"/>
      <c r="E44" s="584"/>
      <c r="F44" s="558"/>
      <c r="G44" s="558"/>
      <c r="H44" s="558"/>
      <c r="I44" s="585"/>
      <c r="J44" s="585"/>
      <c r="K44" s="585"/>
      <c r="L44" s="585"/>
      <c r="M44" s="585"/>
      <c r="N44" s="585"/>
      <c r="O44" s="585"/>
      <c r="P44" s="585"/>
      <c r="Q44" s="559"/>
      <c r="R44" s="560"/>
      <c r="S44" s="561"/>
      <c r="T44" s="562"/>
      <c r="U44" s="498"/>
      <c r="V44" s="498"/>
      <c r="W44" s="498"/>
      <c r="X44" s="498"/>
      <c r="Z44" s="498"/>
      <c r="AA44" s="498"/>
      <c r="AB44" s="498"/>
      <c r="AC44" s="498"/>
    </row>
    <row r="45" spans="1:29" ht="19.5" thickBot="1">
      <c r="A45" s="747" t="s">
        <v>144</v>
      </c>
      <c r="B45" s="586" t="s">
        <v>225</v>
      </c>
      <c r="C45" s="748">
        <v>3</v>
      </c>
      <c r="D45" s="749"/>
      <c r="E45" s="750"/>
      <c r="F45" s="587">
        <f>G45*30</f>
        <v>180</v>
      </c>
      <c r="G45" s="588">
        <v>6</v>
      </c>
      <c r="H45" s="589"/>
      <c r="I45" s="590"/>
      <c r="J45" s="590"/>
      <c r="K45" s="590"/>
      <c r="L45" s="590"/>
      <c r="M45" s="591"/>
      <c r="N45" s="569"/>
      <c r="O45" s="591"/>
      <c r="P45" s="507">
        <f>F45-H45-N45-O45</f>
        <v>180</v>
      </c>
      <c r="Q45" s="592"/>
      <c r="R45" s="591">
        <v>4.5</v>
      </c>
      <c r="S45" s="591">
        <v>1.5</v>
      </c>
      <c r="T45" s="581"/>
      <c r="U45" s="498" t="b">
        <f>G45=Q45+R45+S45</f>
        <v>1</v>
      </c>
      <c r="V45" s="498"/>
      <c r="W45" s="498"/>
      <c r="X45" s="498" t="b">
        <f>F45-H45-N45-O45=P45</f>
        <v>1</v>
      </c>
      <c r="Z45" s="498"/>
      <c r="AA45" s="498"/>
      <c r="AB45" s="498"/>
      <c r="AC45" s="498"/>
    </row>
    <row r="46" spans="1:29" s="583" customFormat="1" ht="19.5" thickBot="1">
      <c r="A46" s="844" t="s">
        <v>48</v>
      </c>
      <c r="B46" s="845"/>
      <c r="C46" s="597">
        <v>0</v>
      </c>
      <c r="D46" s="597">
        <v>0</v>
      </c>
      <c r="E46" s="597">
        <v>0</v>
      </c>
      <c r="F46" s="555">
        <f t="shared" ref="F46:S46" si="20">SUM(F45:F45)</f>
        <v>180</v>
      </c>
      <c r="G46" s="555">
        <f t="shared" si="20"/>
        <v>6</v>
      </c>
      <c r="H46" s="555">
        <f t="shared" si="20"/>
        <v>0</v>
      </c>
      <c r="I46" s="555">
        <f t="shared" si="20"/>
        <v>0</v>
      </c>
      <c r="J46" s="555">
        <f t="shared" si="20"/>
        <v>0</v>
      </c>
      <c r="K46" s="555">
        <f t="shared" si="20"/>
        <v>0</v>
      </c>
      <c r="L46" s="555">
        <f t="shared" si="20"/>
        <v>0</v>
      </c>
      <c r="M46" s="555">
        <f t="shared" si="20"/>
        <v>0</v>
      </c>
      <c r="N46" s="555">
        <f t="shared" si="20"/>
        <v>0</v>
      </c>
      <c r="O46" s="555">
        <f t="shared" si="20"/>
        <v>0</v>
      </c>
      <c r="P46" s="555">
        <f t="shared" si="20"/>
        <v>180</v>
      </c>
      <c r="Q46" s="555">
        <f t="shared" si="20"/>
        <v>0</v>
      </c>
      <c r="R46" s="582">
        <f t="shared" si="20"/>
        <v>4.5</v>
      </c>
      <c r="S46" s="582">
        <f t="shared" si="20"/>
        <v>1.5</v>
      </c>
      <c r="T46" s="598"/>
      <c r="U46" s="498" t="b">
        <f>G46=Q46+R46+S46</f>
        <v>1</v>
      </c>
      <c r="V46" s="498"/>
      <c r="W46" s="498"/>
      <c r="X46" s="498" t="b">
        <f>F46-H46-N46-O46=P46</f>
        <v>1</v>
      </c>
      <c r="Z46" s="498"/>
      <c r="AA46" s="498"/>
      <c r="AB46" s="498"/>
      <c r="AC46" s="498"/>
    </row>
    <row r="47" spans="1:29" s="583" customFormat="1" ht="19.5" customHeight="1" thickBot="1">
      <c r="A47" s="836" t="s">
        <v>145</v>
      </c>
      <c r="B47" s="837"/>
      <c r="C47" s="599">
        <f t="shared" ref="C47:E47" si="21">C39+C43+C46</f>
        <v>6</v>
      </c>
      <c r="D47" s="599">
        <f t="shared" si="21"/>
        <v>8</v>
      </c>
      <c r="E47" s="599">
        <f t="shared" si="21"/>
        <v>0</v>
      </c>
      <c r="F47" s="599">
        <f>F39+F43+F46</f>
        <v>2025</v>
      </c>
      <c r="G47" s="599">
        <f t="shared" ref="G47:S47" si="22">G39+G43+G46</f>
        <v>67.5</v>
      </c>
      <c r="H47" s="599">
        <f t="shared" si="22"/>
        <v>438</v>
      </c>
      <c r="I47" s="599">
        <f t="shared" si="22"/>
        <v>180</v>
      </c>
      <c r="J47" s="599">
        <f t="shared" si="22"/>
        <v>78</v>
      </c>
      <c r="K47" s="599">
        <f t="shared" si="22"/>
        <v>164</v>
      </c>
      <c r="L47" s="599">
        <f t="shared" si="22"/>
        <v>16</v>
      </c>
      <c r="M47" s="599">
        <f t="shared" si="22"/>
        <v>0</v>
      </c>
      <c r="N47" s="599">
        <f t="shared" si="22"/>
        <v>102</v>
      </c>
      <c r="O47" s="599">
        <f t="shared" si="22"/>
        <v>180</v>
      </c>
      <c r="P47" s="599">
        <f t="shared" si="22"/>
        <v>1305</v>
      </c>
      <c r="Q47" s="599">
        <f t="shared" si="22"/>
        <v>30</v>
      </c>
      <c r="R47" s="600">
        <f t="shared" si="22"/>
        <v>34.5</v>
      </c>
      <c r="S47" s="599">
        <f t="shared" si="22"/>
        <v>3</v>
      </c>
      <c r="T47" s="601"/>
      <c r="U47" s="498" t="b">
        <f>G47=Q47+R47+S47</f>
        <v>1</v>
      </c>
      <c r="V47" s="498"/>
      <c r="W47" s="498"/>
      <c r="X47" s="498" t="b">
        <f>F47-H47-N47-O47=P47</f>
        <v>1</v>
      </c>
      <c r="Z47" s="498"/>
      <c r="AA47" s="498"/>
      <c r="AB47" s="498"/>
      <c r="AC47" s="498"/>
    </row>
    <row r="48" spans="1:29" s="583" customFormat="1" ht="30" customHeight="1">
      <c r="A48" s="602"/>
      <c r="B48" s="603" t="s">
        <v>146</v>
      </c>
      <c r="C48" s="604"/>
      <c r="D48" s="604"/>
      <c r="E48" s="604"/>
      <c r="F48" s="604"/>
      <c r="G48" s="604"/>
      <c r="H48" s="604"/>
      <c r="I48" s="605"/>
      <c r="J48" s="605"/>
      <c r="K48" s="605"/>
      <c r="L48" s="605"/>
      <c r="M48" s="605"/>
      <c r="N48" s="605"/>
      <c r="O48" s="605"/>
      <c r="P48" s="605"/>
      <c r="Q48" s="605"/>
      <c r="R48" s="605"/>
      <c r="S48" s="606"/>
      <c r="T48" s="605"/>
      <c r="U48" s="498"/>
      <c r="V48" s="498"/>
      <c r="W48" s="498"/>
      <c r="X48" s="498"/>
      <c r="Z48" s="498"/>
      <c r="AA48" s="498"/>
      <c r="AB48" s="498"/>
      <c r="AC48" s="498"/>
    </row>
    <row r="49" spans="1:29" s="609" customFormat="1" ht="21" customHeight="1" thickBot="1">
      <c r="A49" s="838" t="s">
        <v>147</v>
      </c>
      <c r="B49" s="839"/>
      <c r="C49" s="839"/>
      <c r="D49" s="839"/>
      <c r="E49" s="839"/>
      <c r="F49" s="839"/>
      <c r="G49" s="839"/>
      <c r="H49" s="839"/>
      <c r="I49" s="607"/>
      <c r="J49" s="607"/>
      <c r="K49" s="607"/>
      <c r="L49" s="607"/>
      <c r="M49" s="607"/>
      <c r="N49" s="607"/>
      <c r="O49" s="607"/>
      <c r="P49" s="607"/>
      <c r="Q49" s="607"/>
      <c r="R49" s="607"/>
      <c r="S49" s="608"/>
      <c r="T49" s="607"/>
      <c r="Z49" s="498"/>
      <c r="AA49" s="498"/>
      <c r="AB49" s="498"/>
      <c r="AC49" s="498"/>
    </row>
    <row r="50" spans="1:29" s="616" customFormat="1" ht="18.75">
      <c r="A50" s="610" t="s">
        <v>148</v>
      </c>
      <c r="B50" s="502" t="s">
        <v>149</v>
      </c>
      <c r="C50" s="486">
        <v>3</v>
      </c>
      <c r="D50" s="503"/>
      <c r="E50" s="611"/>
      <c r="F50" s="612">
        <f>SUM(F51:F52)</f>
        <v>150</v>
      </c>
      <c r="G50" s="613">
        <f t="shared" ref="G50:P50" si="23">SUM(G51:G52)</f>
        <v>5</v>
      </c>
      <c r="H50" s="614">
        <f t="shared" si="23"/>
        <v>40</v>
      </c>
      <c r="I50" s="503">
        <f t="shared" si="23"/>
        <v>20</v>
      </c>
      <c r="J50" s="503"/>
      <c r="K50" s="503">
        <f t="shared" si="23"/>
        <v>20</v>
      </c>
      <c r="L50" s="503"/>
      <c r="M50" s="611"/>
      <c r="N50" s="614">
        <f t="shared" si="23"/>
        <v>10</v>
      </c>
      <c r="O50" s="611">
        <f t="shared" si="23"/>
        <v>30</v>
      </c>
      <c r="P50" s="615">
        <f t="shared" si="23"/>
        <v>70</v>
      </c>
      <c r="Q50" s="494"/>
      <c r="R50" s="506"/>
      <c r="S50" s="507">
        <v>5</v>
      </c>
      <c r="T50" s="508"/>
      <c r="U50" s="498" t="b">
        <f t="shared" ref="U50:U56" si="24">G50=Q50+R50+S50</f>
        <v>1</v>
      </c>
      <c r="V50" s="498" t="b">
        <f t="shared" ref="V50:V56" si="25">G50*2=N50</f>
        <v>1</v>
      </c>
      <c r="W50" s="498" t="b">
        <f t="shared" ref="W50:W56" si="26">G50*8=H50</f>
        <v>1</v>
      </c>
      <c r="X50" s="498" t="b">
        <f t="shared" ref="X50:X56" si="27">F50-H50-N50-O50=P50</f>
        <v>1</v>
      </c>
      <c r="Z50" s="500">
        <f>Q50*8</f>
        <v>0</v>
      </c>
      <c r="AA50" s="500">
        <f>R50*8</f>
        <v>0</v>
      </c>
      <c r="AB50" s="500">
        <f>S50*8</f>
        <v>40</v>
      </c>
      <c r="AC50" s="498" t="b">
        <f>Z50+AA50+AB50=H50</f>
        <v>1</v>
      </c>
    </row>
    <row r="51" spans="1:29" s="616" customFormat="1" ht="18.75">
      <c r="A51" s="521"/>
      <c r="B51" s="522" t="s">
        <v>150</v>
      </c>
      <c r="C51" s="523"/>
      <c r="D51" s="524"/>
      <c r="E51" s="525"/>
      <c r="F51" s="617">
        <f>G51*30</f>
        <v>90</v>
      </c>
      <c r="G51" s="527">
        <v>3</v>
      </c>
      <c r="H51" s="528">
        <f t="shared" ref="H51:H57" si="28">I51+J51+K51+L51+M51</f>
        <v>24</v>
      </c>
      <c r="I51" s="529">
        <v>12</v>
      </c>
      <c r="J51" s="529"/>
      <c r="K51" s="529">
        <v>12</v>
      </c>
      <c r="L51" s="529"/>
      <c r="M51" s="530"/>
      <c r="N51" s="528">
        <f>G51*2</f>
        <v>6</v>
      </c>
      <c r="O51" s="530">
        <v>15</v>
      </c>
      <c r="P51" s="531">
        <f>F51-H51-N51-O51</f>
        <v>45</v>
      </c>
      <c r="Q51" s="528"/>
      <c r="R51" s="530"/>
      <c r="S51" s="531" t="s">
        <v>61</v>
      </c>
      <c r="T51" s="533"/>
      <c r="U51" s="498" t="e">
        <f t="shared" si="24"/>
        <v>#VALUE!</v>
      </c>
      <c r="V51" s="498" t="b">
        <f t="shared" si="25"/>
        <v>1</v>
      </c>
      <c r="W51" s="498" t="b">
        <f t="shared" si="26"/>
        <v>1</v>
      </c>
      <c r="X51" s="498" t="b">
        <f t="shared" si="27"/>
        <v>1</v>
      </c>
    </row>
    <row r="52" spans="1:29" s="616" customFormat="1" ht="18.75">
      <c r="A52" s="534"/>
      <c r="B52" s="522" t="s">
        <v>151</v>
      </c>
      <c r="C52" s="523"/>
      <c r="D52" s="524"/>
      <c r="E52" s="525"/>
      <c r="F52" s="617">
        <f>G52*30</f>
        <v>60</v>
      </c>
      <c r="G52" s="527">
        <v>2</v>
      </c>
      <c r="H52" s="528">
        <f t="shared" si="28"/>
        <v>16</v>
      </c>
      <c r="I52" s="529">
        <v>8</v>
      </c>
      <c r="J52" s="529"/>
      <c r="K52" s="529">
        <v>8</v>
      </c>
      <c r="L52" s="529"/>
      <c r="M52" s="530"/>
      <c r="N52" s="528">
        <f>G52*2</f>
        <v>4</v>
      </c>
      <c r="O52" s="530">
        <v>15</v>
      </c>
      <c r="P52" s="531">
        <f>F52-H52-N52-O52</f>
        <v>25</v>
      </c>
      <c r="Q52" s="518"/>
      <c r="R52" s="530"/>
      <c r="S52" s="531" t="s">
        <v>61</v>
      </c>
      <c r="T52" s="533"/>
      <c r="U52" s="498" t="e">
        <f t="shared" si="24"/>
        <v>#VALUE!</v>
      </c>
      <c r="V52" s="498" t="b">
        <f t="shared" si="25"/>
        <v>1</v>
      </c>
      <c r="W52" s="498" t="b">
        <f t="shared" si="26"/>
        <v>1</v>
      </c>
      <c r="X52" s="498" t="b">
        <f t="shared" si="27"/>
        <v>1</v>
      </c>
    </row>
    <row r="53" spans="1:29" s="498" customFormat="1" ht="18" customHeight="1">
      <c r="A53" s="618" t="s">
        <v>152</v>
      </c>
      <c r="B53" s="619" t="s">
        <v>153</v>
      </c>
      <c r="C53" s="550">
        <v>3</v>
      </c>
      <c r="D53" s="511"/>
      <c r="E53" s="540"/>
      <c r="F53" s="548">
        <f>G53*30</f>
        <v>180</v>
      </c>
      <c r="G53" s="549">
        <v>6</v>
      </c>
      <c r="H53" s="518">
        <f t="shared" si="28"/>
        <v>48</v>
      </c>
      <c r="I53" s="553">
        <v>16</v>
      </c>
      <c r="J53" s="553"/>
      <c r="K53" s="553">
        <v>22</v>
      </c>
      <c r="L53" s="553">
        <v>10</v>
      </c>
      <c r="M53" s="519"/>
      <c r="N53" s="518">
        <f>G53*2</f>
        <v>12</v>
      </c>
      <c r="O53" s="519">
        <v>30</v>
      </c>
      <c r="P53" s="520">
        <f>F53-H53-N53-O53</f>
        <v>90</v>
      </c>
      <c r="Q53" s="518"/>
      <c r="R53" s="519"/>
      <c r="S53" s="520">
        <v>6</v>
      </c>
      <c r="T53" s="508"/>
      <c r="U53" s="498" t="b">
        <f t="shared" si="24"/>
        <v>1</v>
      </c>
      <c r="V53" s="498" t="b">
        <f t="shared" si="25"/>
        <v>1</v>
      </c>
      <c r="W53" s="498" t="b">
        <f t="shared" si="26"/>
        <v>1</v>
      </c>
      <c r="X53" s="498" t="b">
        <f t="shared" si="27"/>
        <v>1</v>
      </c>
      <c r="Z53" s="500">
        <f t="shared" ref="Z53:AB54" si="29">Q53*8</f>
        <v>0</v>
      </c>
      <c r="AA53" s="500">
        <f t="shared" si="29"/>
        <v>0</v>
      </c>
      <c r="AB53" s="500">
        <f t="shared" si="29"/>
        <v>48</v>
      </c>
      <c r="AC53" s="498" t="b">
        <f>Z53+AA53+AB53=H53</f>
        <v>1</v>
      </c>
    </row>
    <row r="54" spans="1:29" s="498" customFormat="1" ht="18" customHeight="1">
      <c r="A54" s="618" t="s">
        <v>154</v>
      </c>
      <c r="B54" s="619" t="s">
        <v>155</v>
      </c>
      <c r="C54" s="550"/>
      <c r="D54" s="511">
        <v>3</v>
      </c>
      <c r="E54" s="540"/>
      <c r="F54" s="548">
        <f>SUM(F55:F56)</f>
        <v>210</v>
      </c>
      <c r="G54" s="549">
        <f t="shared" ref="G54:P54" si="30">SUM(G55:G56)</f>
        <v>7</v>
      </c>
      <c r="H54" s="550">
        <f t="shared" si="30"/>
        <v>56</v>
      </c>
      <c r="I54" s="511">
        <f t="shared" si="30"/>
        <v>16</v>
      </c>
      <c r="J54" s="511">
        <f t="shared" si="30"/>
        <v>24</v>
      </c>
      <c r="K54" s="511"/>
      <c r="L54" s="511">
        <f t="shared" si="30"/>
        <v>16</v>
      </c>
      <c r="M54" s="540"/>
      <c r="N54" s="550">
        <f t="shared" si="30"/>
        <v>14</v>
      </c>
      <c r="O54" s="540"/>
      <c r="P54" s="551">
        <f t="shared" si="30"/>
        <v>140</v>
      </c>
      <c r="Q54" s="518"/>
      <c r="R54" s="519"/>
      <c r="S54" s="520">
        <v>7</v>
      </c>
      <c r="T54" s="508"/>
      <c r="U54" s="498" t="b">
        <f t="shared" si="24"/>
        <v>1</v>
      </c>
      <c r="V54" s="498" t="b">
        <f t="shared" si="25"/>
        <v>1</v>
      </c>
      <c r="W54" s="498" t="b">
        <f t="shared" si="26"/>
        <v>1</v>
      </c>
      <c r="X54" s="498" t="b">
        <f t="shared" si="27"/>
        <v>1</v>
      </c>
      <c r="Z54" s="500">
        <f t="shared" si="29"/>
        <v>0</v>
      </c>
      <c r="AA54" s="500">
        <f t="shared" si="29"/>
        <v>0</v>
      </c>
      <c r="AB54" s="500">
        <f t="shared" si="29"/>
        <v>56</v>
      </c>
      <c r="AC54" s="498" t="b">
        <f>Z54+AA54+AB54=H54</f>
        <v>1</v>
      </c>
    </row>
    <row r="55" spans="1:29" s="498" customFormat="1" ht="18.75">
      <c r="A55" s="521"/>
      <c r="B55" s="522" t="s">
        <v>156</v>
      </c>
      <c r="C55" s="523"/>
      <c r="D55" s="524"/>
      <c r="E55" s="525"/>
      <c r="F55" s="617">
        <f>G55*30</f>
        <v>120</v>
      </c>
      <c r="G55" s="527">
        <v>4</v>
      </c>
      <c r="H55" s="528">
        <f t="shared" si="28"/>
        <v>32</v>
      </c>
      <c r="I55" s="529">
        <v>8</v>
      </c>
      <c r="J55" s="529">
        <v>16</v>
      </c>
      <c r="K55" s="529"/>
      <c r="L55" s="529">
        <v>8</v>
      </c>
      <c r="M55" s="530"/>
      <c r="N55" s="528">
        <f>G55*2</f>
        <v>8</v>
      </c>
      <c r="O55" s="530"/>
      <c r="P55" s="531">
        <f>F55-H55-N55-O55</f>
        <v>80</v>
      </c>
      <c r="Q55" s="528"/>
      <c r="R55" s="530"/>
      <c r="S55" s="531" t="s">
        <v>61</v>
      </c>
      <c r="T55" s="533"/>
      <c r="U55" s="498" t="e">
        <f t="shared" si="24"/>
        <v>#VALUE!</v>
      </c>
      <c r="V55" s="498" t="b">
        <f t="shared" si="25"/>
        <v>1</v>
      </c>
      <c r="W55" s="498" t="b">
        <f t="shared" si="26"/>
        <v>1</v>
      </c>
      <c r="X55" s="498" t="b">
        <f t="shared" si="27"/>
        <v>1</v>
      </c>
    </row>
    <row r="56" spans="1:29" s="498" customFormat="1" ht="18.75">
      <c r="A56" s="534"/>
      <c r="B56" s="522" t="s">
        <v>157</v>
      </c>
      <c r="C56" s="523"/>
      <c r="D56" s="524"/>
      <c r="E56" s="525"/>
      <c r="F56" s="617">
        <f>G56*30</f>
        <v>90</v>
      </c>
      <c r="G56" s="527">
        <v>3</v>
      </c>
      <c r="H56" s="528">
        <f t="shared" si="28"/>
        <v>24</v>
      </c>
      <c r="I56" s="529">
        <v>8</v>
      </c>
      <c r="J56" s="529">
        <v>8</v>
      </c>
      <c r="K56" s="529"/>
      <c r="L56" s="529">
        <v>8</v>
      </c>
      <c r="M56" s="530"/>
      <c r="N56" s="528">
        <f>G56*2</f>
        <v>6</v>
      </c>
      <c r="O56" s="530"/>
      <c r="P56" s="531">
        <f>F56-H56-N56-O56</f>
        <v>60</v>
      </c>
      <c r="Q56" s="528"/>
      <c r="R56" s="530"/>
      <c r="S56" s="531" t="s">
        <v>61</v>
      </c>
      <c r="T56" s="533"/>
      <c r="U56" s="498" t="e">
        <f t="shared" si="24"/>
        <v>#VALUE!</v>
      </c>
      <c r="V56" s="498" t="b">
        <f t="shared" si="25"/>
        <v>1</v>
      </c>
      <c r="W56" s="498" t="b">
        <f t="shared" si="26"/>
        <v>1</v>
      </c>
      <c r="X56" s="498" t="b">
        <f t="shared" si="27"/>
        <v>1</v>
      </c>
    </row>
    <row r="57" spans="1:29" ht="18" customHeight="1" thickBot="1">
      <c r="A57" s="620" t="s">
        <v>158</v>
      </c>
      <c r="B57" s="751" t="s">
        <v>159</v>
      </c>
      <c r="C57" s="595"/>
      <c r="D57" s="593">
        <v>3</v>
      </c>
      <c r="E57" s="594"/>
      <c r="F57" s="621">
        <f>G57*30</f>
        <v>135</v>
      </c>
      <c r="G57" s="622">
        <v>4.5</v>
      </c>
      <c r="H57" s="491">
        <f t="shared" si="28"/>
        <v>36</v>
      </c>
      <c r="I57" s="593"/>
      <c r="J57" s="487">
        <v>16</v>
      </c>
      <c r="K57" s="487">
        <v>4</v>
      </c>
      <c r="L57" s="487">
        <v>16</v>
      </c>
      <c r="M57" s="594"/>
      <c r="N57" s="491">
        <v>8</v>
      </c>
      <c r="O57" s="594"/>
      <c r="P57" s="623">
        <f>F57-H57-N57-O57</f>
        <v>91</v>
      </c>
      <c r="Q57" s="624"/>
      <c r="R57" s="625"/>
      <c r="S57" s="626">
        <v>4.5</v>
      </c>
      <c r="T57" s="627"/>
      <c r="U57" s="498" t="b">
        <f>G57=Q57+R57+S57</f>
        <v>1</v>
      </c>
      <c r="V57" s="498"/>
      <c r="W57" s="498"/>
      <c r="X57" s="498"/>
      <c r="Z57" s="500">
        <f>Q57*8</f>
        <v>0</v>
      </c>
      <c r="AA57" s="500">
        <f>R57*8</f>
        <v>0</v>
      </c>
      <c r="AB57" s="500">
        <f>S57*8</f>
        <v>36</v>
      </c>
      <c r="AC57" s="498" t="b">
        <f>Z57+AA57+AB57=H57</f>
        <v>1</v>
      </c>
    </row>
    <row r="58" spans="1:29" s="583" customFormat="1" ht="18" customHeight="1" thickBot="1">
      <c r="A58" s="840" t="s">
        <v>160</v>
      </c>
      <c r="B58" s="841"/>
      <c r="C58" s="599">
        <v>2</v>
      </c>
      <c r="D58" s="599">
        <v>2</v>
      </c>
      <c r="E58" s="599">
        <v>0</v>
      </c>
      <c r="F58" s="599">
        <f>SUM(F50,F53:F54,F57)</f>
        <v>675</v>
      </c>
      <c r="G58" s="600">
        <f t="shared" ref="G58:S58" si="31">SUM(G50,G53:G54,G57)</f>
        <v>22.5</v>
      </c>
      <c r="H58" s="599">
        <f t="shared" si="31"/>
        <v>180</v>
      </c>
      <c r="I58" s="599">
        <f t="shared" si="31"/>
        <v>52</v>
      </c>
      <c r="J58" s="599">
        <f t="shared" si="31"/>
        <v>40</v>
      </c>
      <c r="K58" s="599">
        <f t="shared" si="31"/>
        <v>46</v>
      </c>
      <c r="L58" s="599">
        <f t="shared" si="31"/>
        <v>42</v>
      </c>
      <c r="M58" s="599">
        <f t="shared" si="31"/>
        <v>0</v>
      </c>
      <c r="N58" s="599">
        <f t="shared" si="31"/>
        <v>44</v>
      </c>
      <c r="O58" s="599">
        <f t="shared" si="31"/>
        <v>60</v>
      </c>
      <c r="P58" s="599">
        <f t="shared" si="31"/>
        <v>391</v>
      </c>
      <c r="Q58" s="599">
        <f t="shared" si="31"/>
        <v>0</v>
      </c>
      <c r="R58" s="599">
        <f t="shared" si="31"/>
        <v>0</v>
      </c>
      <c r="S58" s="600">
        <f t="shared" si="31"/>
        <v>22.5</v>
      </c>
      <c r="T58" s="628"/>
      <c r="U58" s="498" t="b">
        <f>G58=Q58+R58+S58</f>
        <v>1</v>
      </c>
      <c r="V58" s="498"/>
      <c r="W58" s="498"/>
      <c r="X58" s="498"/>
      <c r="Z58" s="498"/>
      <c r="AA58" s="498"/>
      <c r="AB58" s="498"/>
      <c r="AC58" s="498"/>
    </row>
    <row r="59" spans="1:29" s="635" customFormat="1" ht="18" customHeight="1">
      <c r="A59" s="629"/>
      <c r="B59" s="630"/>
      <c r="C59" s="631"/>
      <c r="D59" s="631"/>
      <c r="E59" s="631"/>
      <c r="F59" s="631"/>
      <c r="G59" s="631"/>
      <c r="H59" s="631"/>
      <c r="I59" s="632"/>
      <c r="J59" s="632"/>
      <c r="K59" s="632"/>
      <c r="L59" s="632"/>
      <c r="M59" s="632"/>
      <c r="N59" s="632"/>
      <c r="O59" s="632"/>
      <c r="P59" s="632"/>
      <c r="Q59" s="632"/>
      <c r="R59" s="632"/>
      <c r="S59" s="633"/>
      <c r="T59" s="634"/>
      <c r="U59" s="498"/>
      <c r="V59" s="498"/>
      <c r="W59" s="498"/>
      <c r="X59" s="498"/>
      <c r="Z59" s="498"/>
      <c r="AA59" s="498"/>
      <c r="AB59" s="498"/>
      <c r="AC59" s="498"/>
    </row>
    <row r="60" spans="1:29" s="644" customFormat="1" ht="21.75" thickBot="1">
      <c r="A60" s="636" t="s">
        <v>161</v>
      </c>
      <c r="B60" s="637"/>
      <c r="C60" s="638"/>
      <c r="D60" s="638"/>
      <c r="E60" s="638"/>
      <c r="F60" s="639"/>
      <c r="G60" s="639"/>
      <c r="H60" s="640"/>
      <c r="I60" s="641"/>
      <c r="J60" s="641"/>
      <c r="K60" s="641"/>
      <c r="L60" s="641"/>
      <c r="M60" s="641"/>
      <c r="N60" s="641"/>
      <c r="O60" s="641"/>
      <c r="P60" s="642"/>
      <c r="Q60" s="641"/>
      <c r="R60" s="641"/>
      <c r="S60" s="643"/>
      <c r="T60" s="641"/>
      <c r="U60" s="609"/>
      <c r="V60" s="609"/>
      <c r="W60" s="609"/>
      <c r="X60" s="609"/>
      <c r="Z60" s="498"/>
      <c r="AA60" s="498"/>
      <c r="AB60" s="498"/>
      <c r="AC60" s="498"/>
    </row>
    <row r="61" spans="1:29" s="583" customFormat="1" ht="18" customHeight="1">
      <c r="A61" s="610" t="s">
        <v>162</v>
      </c>
      <c r="B61" s="645" t="s">
        <v>163</v>
      </c>
      <c r="C61" s="614">
        <v>3</v>
      </c>
      <c r="D61" s="646"/>
      <c r="E61" s="647"/>
      <c r="F61" s="612">
        <f>G61*30</f>
        <v>150</v>
      </c>
      <c r="G61" s="648">
        <v>5</v>
      </c>
      <c r="H61" s="494">
        <f>I61+J61+K61+L61+M61</f>
        <v>40</v>
      </c>
      <c r="I61" s="646">
        <v>20</v>
      </c>
      <c r="J61" s="646"/>
      <c r="K61" s="646">
        <v>20</v>
      </c>
      <c r="L61" s="646"/>
      <c r="M61" s="647"/>
      <c r="N61" s="494">
        <f>G61*2</f>
        <v>10</v>
      </c>
      <c r="O61" s="647">
        <v>30</v>
      </c>
      <c r="P61" s="507">
        <f>F61-H61-N61-O61</f>
        <v>70</v>
      </c>
      <c r="Q61" s="494"/>
      <c r="R61" s="506"/>
      <c r="S61" s="507">
        <v>5</v>
      </c>
      <c r="T61" s="508"/>
      <c r="U61" s="498" t="b">
        <f t="shared" ref="U61:U67" si="32">G61=Q61+R61+S61</f>
        <v>1</v>
      </c>
      <c r="V61" s="498" t="b">
        <f>G61*2=N61</f>
        <v>1</v>
      </c>
      <c r="W61" s="498" t="b">
        <f>G61*8=H61</f>
        <v>1</v>
      </c>
      <c r="X61" s="498" t="b">
        <f t="shared" ref="X61:X67" si="33">F61-H61-N61-O61=P61</f>
        <v>1</v>
      </c>
      <c r="Z61" s="500">
        <f t="shared" ref="Z61:AB63" si="34">Q61*8</f>
        <v>0</v>
      </c>
      <c r="AA61" s="500">
        <f t="shared" si="34"/>
        <v>0</v>
      </c>
      <c r="AB61" s="500">
        <f t="shared" si="34"/>
        <v>40</v>
      </c>
      <c r="AC61" s="498" t="b">
        <f>Z61+AA61+AB61=H61</f>
        <v>1</v>
      </c>
    </row>
    <row r="62" spans="1:29" s="583" customFormat="1" ht="18.75">
      <c r="A62" s="618" t="s">
        <v>164</v>
      </c>
      <c r="B62" s="619" t="s">
        <v>165</v>
      </c>
      <c r="C62" s="552">
        <v>3</v>
      </c>
      <c r="D62" s="649"/>
      <c r="E62" s="650"/>
      <c r="F62" s="548">
        <f>G62*30</f>
        <v>180</v>
      </c>
      <c r="G62" s="651">
        <v>6</v>
      </c>
      <c r="H62" s="518">
        <f>I62+J62+K62+L62+M62</f>
        <v>48</v>
      </c>
      <c r="I62" s="649">
        <v>16</v>
      </c>
      <c r="J62" s="649">
        <v>10</v>
      </c>
      <c r="K62" s="649">
        <v>22</v>
      </c>
      <c r="L62" s="649"/>
      <c r="M62" s="650"/>
      <c r="N62" s="518">
        <f>G62*2</f>
        <v>12</v>
      </c>
      <c r="O62" s="650">
        <v>30</v>
      </c>
      <c r="P62" s="520">
        <f>F62-H62-N62-O62</f>
        <v>90</v>
      </c>
      <c r="Q62" s="518"/>
      <c r="R62" s="519"/>
      <c r="S62" s="520">
        <v>6</v>
      </c>
      <c r="T62" s="508"/>
      <c r="U62" s="498" t="b">
        <f t="shared" si="32"/>
        <v>1</v>
      </c>
      <c r="V62" s="498" t="b">
        <f>G62*2=N62</f>
        <v>1</v>
      </c>
      <c r="W62" s="498" t="b">
        <f>G62*8=H62</f>
        <v>1</v>
      </c>
      <c r="X62" s="498" t="b">
        <f t="shared" si="33"/>
        <v>1</v>
      </c>
      <c r="Z62" s="500">
        <f t="shared" si="34"/>
        <v>0</v>
      </c>
      <c r="AA62" s="500">
        <f t="shared" si="34"/>
        <v>0</v>
      </c>
      <c r="AB62" s="500">
        <f t="shared" si="34"/>
        <v>48</v>
      </c>
      <c r="AC62" s="498" t="b">
        <f>Z62+AA62+AB62=H62</f>
        <v>1</v>
      </c>
    </row>
    <row r="63" spans="1:29" s="583" customFormat="1" ht="18" customHeight="1">
      <c r="A63" s="618" t="s">
        <v>166</v>
      </c>
      <c r="B63" s="619" t="s">
        <v>167</v>
      </c>
      <c r="C63" s="550"/>
      <c r="D63" s="649">
        <v>3</v>
      </c>
      <c r="E63" s="650"/>
      <c r="F63" s="548">
        <f>SUM(F64:F65)</f>
        <v>210</v>
      </c>
      <c r="G63" s="549">
        <f t="shared" ref="G63:P63" si="35">SUM(G64:G65)</f>
        <v>7</v>
      </c>
      <c r="H63" s="550">
        <f t="shared" si="35"/>
        <v>56</v>
      </c>
      <c r="I63" s="511">
        <f t="shared" si="35"/>
        <v>16</v>
      </c>
      <c r="J63" s="511">
        <f t="shared" si="35"/>
        <v>24</v>
      </c>
      <c r="K63" s="511"/>
      <c r="L63" s="511">
        <f t="shared" si="35"/>
        <v>16</v>
      </c>
      <c r="M63" s="540"/>
      <c r="N63" s="550">
        <f t="shared" si="35"/>
        <v>14</v>
      </c>
      <c r="O63" s="540"/>
      <c r="P63" s="551">
        <f t="shared" si="35"/>
        <v>140</v>
      </c>
      <c r="Q63" s="518"/>
      <c r="R63" s="519"/>
      <c r="S63" s="520">
        <v>7</v>
      </c>
      <c r="T63" s="508"/>
      <c r="U63" s="498" t="b">
        <f t="shared" si="32"/>
        <v>1</v>
      </c>
      <c r="V63" s="498" t="b">
        <f>G63*2=N63</f>
        <v>1</v>
      </c>
      <c r="W63" s="498" t="b">
        <f>G63*8=H63</f>
        <v>1</v>
      </c>
      <c r="X63" s="498" t="b">
        <f t="shared" si="33"/>
        <v>1</v>
      </c>
      <c r="Z63" s="500">
        <f t="shared" si="34"/>
        <v>0</v>
      </c>
      <c r="AA63" s="500">
        <f t="shared" si="34"/>
        <v>0</v>
      </c>
      <c r="AB63" s="500">
        <f t="shared" si="34"/>
        <v>56</v>
      </c>
      <c r="AC63" s="498" t="b">
        <f>Z63+AA63+AB63=H63</f>
        <v>1</v>
      </c>
    </row>
    <row r="64" spans="1:29" s="583" customFormat="1" ht="18" customHeight="1">
      <c r="A64" s="521"/>
      <c r="B64" s="522" t="s">
        <v>168</v>
      </c>
      <c r="C64" s="523"/>
      <c r="D64" s="524"/>
      <c r="E64" s="525"/>
      <c r="F64" s="617">
        <f>G64*30</f>
        <v>90</v>
      </c>
      <c r="G64" s="652">
        <v>3</v>
      </c>
      <c r="H64" s="528">
        <f>I64+J64+K64+L64+M64</f>
        <v>24</v>
      </c>
      <c r="I64" s="653">
        <v>8</v>
      </c>
      <c r="J64" s="653">
        <v>8</v>
      </c>
      <c r="K64" s="653"/>
      <c r="L64" s="653">
        <v>8</v>
      </c>
      <c r="M64" s="652"/>
      <c r="N64" s="528">
        <f>G64*2</f>
        <v>6</v>
      </c>
      <c r="O64" s="652"/>
      <c r="P64" s="531">
        <f>F64-H64-N64-O64</f>
        <v>60</v>
      </c>
      <c r="Q64" s="518"/>
      <c r="R64" s="519"/>
      <c r="S64" s="520" t="s">
        <v>61</v>
      </c>
      <c r="T64" s="508"/>
      <c r="U64" s="498" t="e">
        <f t="shared" si="32"/>
        <v>#VALUE!</v>
      </c>
      <c r="V64" s="498" t="b">
        <f>G64*2=N64</f>
        <v>1</v>
      </c>
      <c r="W64" s="498" t="b">
        <f>G64*8=H64</f>
        <v>1</v>
      </c>
      <c r="X64" s="498" t="b">
        <f t="shared" si="33"/>
        <v>1</v>
      </c>
      <c r="Z64" s="498"/>
      <c r="AA64" s="498"/>
      <c r="AB64" s="498"/>
      <c r="AC64" s="498"/>
    </row>
    <row r="65" spans="1:29" s="583" customFormat="1" ht="18" customHeight="1">
      <c r="A65" s="534"/>
      <c r="B65" s="522" t="s">
        <v>169</v>
      </c>
      <c r="C65" s="523"/>
      <c r="D65" s="524"/>
      <c r="E65" s="525"/>
      <c r="F65" s="617">
        <f>G65*30</f>
        <v>120</v>
      </c>
      <c r="G65" s="652">
        <v>4</v>
      </c>
      <c r="H65" s="528">
        <f>I65+J65+K65+L65+M65</f>
        <v>32</v>
      </c>
      <c r="I65" s="653">
        <v>8</v>
      </c>
      <c r="J65" s="653">
        <v>16</v>
      </c>
      <c r="K65" s="653"/>
      <c r="L65" s="653">
        <v>8</v>
      </c>
      <c r="M65" s="652"/>
      <c r="N65" s="528">
        <f>G65*2</f>
        <v>8</v>
      </c>
      <c r="O65" s="652"/>
      <c r="P65" s="531">
        <f>F65-H65-N65-O65</f>
        <v>80</v>
      </c>
      <c r="Q65" s="550"/>
      <c r="R65" s="650"/>
      <c r="S65" s="654" t="s">
        <v>61</v>
      </c>
      <c r="T65" s="655"/>
      <c r="U65" s="498" t="e">
        <f t="shared" si="32"/>
        <v>#VALUE!</v>
      </c>
      <c r="V65" s="498" t="b">
        <f>G65*2=N65</f>
        <v>1</v>
      </c>
      <c r="W65" s="498" t="b">
        <f>G65*8=H65</f>
        <v>1</v>
      </c>
      <c r="X65" s="498" t="b">
        <f t="shared" si="33"/>
        <v>1</v>
      </c>
      <c r="Z65" s="498"/>
      <c r="AA65" s="498"/>
      <c r="AB65" s="498"/>
      <c r="AC65" s="498"/>
    </row>
    <row r="66" spans="1:29" s="662" customFormat="1" ht="18" customHeight="1" thickBot="1">
      <c r="A66" s="620" t="s">
        <v>170</v>
      </c>
      <c r="B66" s="751" t="s">
        <v>159</v>
      </c>
      <c r="C66" s="595"/>
      <c r="D66" s="593">
        <v>3</v>
      </c>
      <c r="E66" s="594"/>
      <c r="F66" s="656">
        <f>G66*30</f>
        <v>135</v>
      </c>
      <c r="G66" s="622">
        <v>4.5</v>
      </c>
      <c r="H66" s="491">
        <f>I66+J66+K66+L66+M66</f>
        <v>36</v>
      </c>
      <c r="I66" s="657"/>
      <c r="J66" s="487">
        <v>16</v>
      </c>
      <c r="K66" s="487">
        <v>4</v>
      </c>
      <c r="L66" s="487">
        <v>16</v>
      </c>
      <c r="M66" s="658"/>
      <c r="N66" s="491">
        <v>8</v>
      </c>
      <c r="O66" s="658"/>
      <c r="P66" s="623">
        <f>F66-H66-N66-O66</f>
        <v>91</v>
      </c>
      <c r="Q66" s="496"/>
      <c r="R66" s="659"/>
      <c r="S66" s="660">
        <v>4.5</v>
      </c>
      <c r="T66" s="661"/>
      <c r="U66" s="498" t="b">
        <f t="shared" si="32"/>
        <v>1</v>
      </c>
      <c r="V66" s="498"/>
      <c r="W66" s="498"/>
      <c r="X66" s="498" t="b">
        <f t="shared" si="33"/>
        <v>1</v>
      </c>
      <c r="Z66" s="500">
        <f>Q66*8</f>
        <v>0</v>
      </c>
      <c r="AA66" s="500">
        <f>R66*8</f>
        <v>0</v>
      </c>
      <c r="AB66" s="500">
        <f>S66*8</f>
        <v>36</v>
      </c>
      <c r="AC66" s="498" t="b">
        <f>Z66+AA66+AB66=H66</f>
        <v>1</v>
      </c>
    </row>
    <row r="67" spans="1:29" s="663" customFormat="1" ht="19.5" customHeight="1" thickBot="1">
      <c r="A67" s="840" t="s">
        <v>160</v>
      </c>
      <c r="B67" s="841"/>
      <c r="C67" s="599">
        <v>2</v>
      </c>
      <c r="D67" s="599">
        <v>2</v>
      </c>
      <c r="E67" s="599">
        <v>0</v>
      </c>
      <c r="F67" s="599">
        <f>F61+F62+F63+F66</f>
        <v>675</v>
      </c>
      <c r="G67" s="600">
        <f t="shared" ref="G67:S67" si="36">G61+G62+G63+G66</f>
        <v>22.5</v>
      </c>
      <c r="H67" s="599">
        <f t="shared" si="36"/>
        <v>180</v>
      </c>
      <c r="I67" s="599">
        <f t="shared" si="36"/>
        <v>52</v>
      </c>
      <c r="J67" s="599">
        <f t="shared" si="36"/>
        <v>50</v>
      </c>
      <c r="K67" s="599">
        <f t="shared" si="36"/>
        <v>46</v>
      </c>
      <c r="L67" s="599">
        <f t="shared" si="36"/>
        <v>32</v>
      </c>
      <c r="M67" s="599">
        <f t="shared" si="36"/>
        <v>0</v>
      </c>
      <c r="N67" s="599">
        <f t="shared" si="36"/>
        <v>44</v>
      </c>
      <c r="O67" s="599">
        <f t="shared" si="36"/>
        <v>60</v>
      </c>
      <c r="P67" s="599">
        <f t="shared" si="36"/>
        <v>391</v>
      </c>
      <c r="Q67" s="599">
        <f t="shared" si="36"/>
        <v>0</v>
      </c>
      <c r="R67" s="599">
        <f t="shared" si="36"/>
        <v>0</v>
      </c>
      <c r="S67" s="600">
        <f t="shared" si="36"/>
        <v>22.5</v>
      </c>
      <c r="T67" s="628"/>
      <c r="U67" s="498" t="b">
        <f t="shared" si="32"/>
        <v>1</v>
      </c>
      <c r="V67" s="498"/>
      <c r="W67" s="498"/>
      <c r="X67" s="498" t="b">
        <f t="shared" si="33"/>
        <v>1</v>
      </c>
      <c r="Z67" s="498"/>
      <c r="AA67" s="498"/>
      <c r="AB67" s="498"/>
      <c r="AC67" s="498"/>
    </row>
    <row r="68" spans="1:29" s="663" customFormat="1" ht="19.5" customHeight="1">
      <c r="A68" s="629"/>
      <c r="B68" s="664"/>
      <c r="C68" s="632"/>
      <c r="D68" s="632"/>
      <c r="E68" s="632"/>
      <c r="F68" s="632"/>
      <c r="G68" s="665"/>
      <c r="H68" s="632"/>
      <c r="I68" s="632"/>
      <c r="J68" s="632"/>
      <c r="K68" s="632"/>
      <c r="L68" s="632"/>
      <c r="M68" s="632"/>
      <c r="N68" s="632"/>
      <c r="O68" s="632"/>
      <c r="P68" s="632"/>
      <c r="Q68" s="632"/>
      <c r="R68" s="632"/>
      <c r="S68" s="666"/>
      <c r="T68" s="667"/>
      <c r="U68" s="498"/>
      <c r="V68" s="498"/>
      <c r="W68" s="498"/>
      <c r="X68" s="498"/>
      <c r="Z68" s="498"/>
      <c r="AA68" s="498"/>
      <c r="AB68" s="498"/>
      <c r="AC68" s="498"/>
    </row>
    <row r="69" spans="1:29" s="663" customFormat="1" ht="19.5" customHeight="1" thickBot="1">
      <c r="A69" s="636" t="s">
        <v>171</v>
      </c>
      <c r="B69" s="668"/>
      <c r="C69" s="638"/>
      <c r="D69" s="638"/>
      <c r="E69" s="638"/>
      <c r="F69" s="639"/>
      <c r="G69" s="639"/>
      <c r="H69" s="640"/>
      <c r="I69" s="641"/>
      <c r="J69" s="641"/>
      <c r="K69" s="641"/>
      <c r="L69" s="641"/>
      <c r="M69" s="641"/>
      <c r="N69" s="641"/>
      <c r="O69" s="641"/>
      <c r="P69" s="642"/>
      <c r="Q69" s="641"/>
      <c r="R69" s="641"/>
      <c r="S69" s="643"/>
      <c r="T69" s="641"/>
      <c r="U69" s="609"/>
      <c r="V69" s="609"/>
      <c r="W69" s="609"/>
      <c r="X69" s="609"/>
      <c r="Y69" s="644"/>
      <c r="Z69" s="498"/>
      <c r="AA69" s="498"/>
      <c r="AB69" s="498"/>
      <c r="AC69" s="498"/>
    </row>
    <row r="70" spans="1:29" s="663" customFormat="1" ht="19.5" customHeight="1">
      <c r="A70" s="669" t="s">
        <v>172</v>
      </c>
      <c r="B70" s="670" t="s">
        <v>173</v>
      </c>
      <c r="C70" s="614">
        <v>3</v>
      </c>
      <c r="D70" s="503"/>
      <c r="E70" s="611"/>
      <c r="F70" s="612">
        <f>G70*30</f>
        <v>150</v>
      </c>
      <c r="G70" s="613">
        <v>5</v>
      </c>
      <c r="H70" s="494">
        <f>I70+J70+K70+L70+M70</f>
        <v>40</v>
      </c>
      <c r="I70" s="503">
        <v>20</v>
      </c>
      <c r="J70" s="503"/>
      <c r="K70" s="503">
        <v>20</v>
      </c>
      <c r="L70" s="503"/>
      <c r="M70" s="611"/>
      <c r="N70" s="614">
        <f>G70*2</f>
        <v>10</v>
      </c>
      <c r="O70" s="611">
        <v>30</v>
      </c>
      <c r="P70" s="507">
        <f>F70-H70-N70-O70</f>
        <v>70</v>
      </c>
      <c r="Q70" s="494"/>
      <c r="R70" s="506"/>
      <c r="S70" s="507">
        <v>5</v>
      </c>
      <c r="T70" s="508"/>
      <c r="U70" s="498" t="b">
        <f>G70=Q70+R70+S70</f>
        <v>1</v>
      </c>
      <c r="V70" s="498" t="b">
        <f>G70*2=N70</f>
        <v>1</v>
      </c>
      <c r="W70" s="498" t="b">
        <f>G70*8=H70</f>
        <v>1</v>
      </c>
      <c r="X70" s="498" t="b">
        <f>F70-H70-N70-O70=P70</f>
        <v>1</v>
      </c>
      <c r="Y70" s="583"/>
      <c r="Z70" s="500">
        <f t="shared" ref="Z70:AB73" si="37">Q70*8</f>
        <v>0</v>
      </c>
      <c r="AA70" s="500">
        <f t="shared" si="37"/>
        <v>0</v>
      </c>
      <c r="AB70" s="500">
        <f t="shared" si="37"/>
        <v>40</v>
      </c>
      <c r="AC70" s="498" t="b">
        <f>Z70+AA70+AB70=H70</f>
        <v>1</v>
      </c>
    </row>
    <row r="71" spans="1:29" s="663" customFormat="1" ht="19.5" customHeight="1">
      <c r="A71" s="671" t="s">
        <v>174</v>
      </c>
      <c r="B71" s="544" t="s">
        <v>175</v>
      </c>
      <c r="C71" s="550">
        <v>3</v>
      </c>
      <c r="D71" s="511"/>
      <c r="E71" s="540"/>
      <c r="F71" s="548">
        <f>G71*30</f>
        <v>180</v>
      </c>
      <c r="G71" s="549">
        <v>6</v>
      </c>
      <c r="H71" s="518">
        <f>I71+J71+K71+L71+M71</f>
        <v>48</v>
      </c>
      <c r="I71" s="511">
        <v>16</v>
      </c>
      <c r="J71" s="511">
        <v>10</v>
      </c>
      <c r="K71" s="511">
        <v>22</v>
      </c>
      <c r="L71" s="511"/>
      <c r="M71" s="540"/>
      <c r="N71" s="550">
        <f>G71*2</f>
        <v>12</v>
      </c>
      <c r="O71" s="540">
        <v>30</v>
      </c>
      <c r="P71" s="520">
        <f>F71-H71-N71-O71</f>
        <v>90</v>
      </c>
      <c r="Q71" s="518"/>
      <c r="R71" s="519"/>
      <c r="S71" s="520">
        <v>6</v>
      </c>
      <c r="T71" s="508"/>
      <c r="U71" s="498" t="b">
        <f>G71=Q71+R71+S71</f>
        <v>1</v>
      </c>
      <c r="V71" s="498" t="b">
        <f>G71*2=N71</f>
        <v>1</v>
      </c>
      <c r="W71" s="498" t="b">
        <f>G71*8=H71</f>
        <v>1</v>
      </c>
      <c r="X71" s="498" t="b">
        <f>F71-H71-N71-O71=P71</f>
        <v>1</v>
      </c>
      <c r="Y71" s="583"/>
      <c r="Z71" s="500">
        <f t="shared" si="37"/>
        <v>0</v>
      </c>
      <c r="AA71" s="500">
        <f t="shared" si="37"/>
        <v>0</v>
      </c>
      <c r="AB71" s="500">
        <f t="shared" si="37"/>
        <v>48</v>
      </c>
      <c r="AC71" s="498" t="b">
        <f>Z71+AA71+AB71=H71</f>
        <v>1</v>
      </c>
    </row>
    <row r="72" spans="1:29" s="663" customFormat="1" ht="19.5" customHeight="1">
      <c r="A72" s="671" t="s">
        <v>176</v>
      </c>
      <c r="B72" s="544" t="s">
        <v>177</v>
      </c>
      <c r="C72" s="550"/>
      <c r="D72" s="511">
        <v>3</v>
      </c>
      <c r="E72" s="540"/>
      <c r="F72" s="548">
        <f>G72*30</f>
        <v>210</v>
      </c>
      <c r="G72" s="549">
        <v>7</v>
      </c>
      <c r="H72" s="518">
        <f>I72+J72+K72+L72+M72</f>
        <v>56</v>
      </c>
      <c r="I72" s="511">
        <v>16</v>
      </c>
      <c r="J72" s="511">
        <v>16</v>
      </c>
      <c r="K72" s="511">
        <v>24</v>
      </c>
      <c r="L72" s="511"/>
      <c r="M72" s="540"/>
      <c r="N72" s="550">
        <f>G72*2</f>
        <v>14</v>
      </c>
      <c r="O72" s="540"/>
      <c r="P72" s="520">
        <f>F72-H72-N72-O72</f>
        <v>140</v>
      </c>
      <c r="Q72" s="518"/>
      <c r="R72" s="519"/>
      <c r="S72" s="520">
        <v>7</v>
      </c>
      <c r="T72" s="508"/>
      <c r="U72" s="498" t="b">
        <f>G72=Q72+R72+S72</f>
        <v>1</v>
      </c>
      <c r="V72" s="498" t="b">
        <f>G72*2=N72</f>
        <v>1</v>
      </c>
      <c r="W72" s="498" t="b">
        <f>G72*8=H72</f>
        <v>1</v>
      </c>
      <c r="X72" s="498" t="b">
        <f>F72-H72-N72-O72=P72</f>
        <v>1</v>
      </c>
      <c r="Y72" s="583"/>
      <c r="Z72" s="500">
        <f t="shared" si="37"/>
        <v>0</v>
      </c>
      <c r="AA72" s="500">
        <f t="shared" si="37"/>
        <v>0</v>
      </c>
      <c r="AB72" s="500">
        <f t="shared" si="37"/>
        <v>56</v>
      </c>
      <c r="AC72" s="498" t="b">
        <f>Z72+AA72+AB72=H72</f>
        <v>1</v>
      </c>
    </row>
    <row r="73" spans="1:29" s="663" customFormat="1" ht="19.5" customHeight="1" thickBot="1">
      <c r="A73" s="672" t="s">
        <v>178</v>
      </c>
      <c r="B73" s="673" t="s">
        <v>179</v>
      </c>
      <c r="C73" s="578"/>
      <c r="D73" s="596">
        <v>3</v>
      </c>
      <c r="E73" s="579"/>
      <c r="F73" s="489">
        <f>G73*30</f>
        <v>135</v>
      </c>
      <c r="G73" s="577">
        <v>4.5</v>
      </c>
      <c r="H73" s="491">
        <f>I73+J73+K73+L73+M73</f>
        <v>36</v>
      </c>
      <c r="I73" s="487"/>
      <c r="J73" s="487">
        <v>16</v>
      </c>
      <c r="K73" s="487">
        <v>4</v>
      </c>
      <c r="L73" s="487">
        <v>16</v>
      </c>
      <c r="M73" s="488"/>
      <c r="N73" s="674">
        <v>8</v>
      </c>
      <c r="O73" s="488"/>
      <c r="P73" s="495">
        <f>F73-H73-N73-O73</f>
        <v>91</v>
      </c>
      <c r="Q73" s="491"/>
      <c r="R73" s="675"/>
      <c r="S73" s="676">
        <v>4.5</v>
      </c>
      <c r="T73" s="677"/>
      <c r="U73" s="498" t="b">
        <f>G73=Q73+R73+S73</f>
        <v>1</v>
      </c>
      <c r="V73" s="498"/>
      <c r="W73" s="498"/>
      <c r="X73" s="498" t="b">
        <f>F73-H73-N73-O73=P73</f>
        <v>1</v>
      </c>
      <c r="Y73" s="662"/>
      <c r="Z73" s="500">
        <f t="shared" si="37"/>
        <v>0</v>
      </c>
      <c r="AA73" s="500">
        <f t="shared" si="37"/>
        <v>0</v>
      </c>
      <c r="AB73" s="500">
        <f t="shared" si="37"/>
        <v>36</v>
      </c>
      <c r="AC73" s="498" t="b">
        <f>Z73+AA73+AB73=H73</f>
        <v>1</v>
      </c>
    </row>
    <row r="74" spans="1:29" s="663" customFormat="1" ht="19.5" customHeight="1" thickBot="1">
      <c r="A74" s="842" t="s">
        <v>160</v>
      </c>
      <c r="B74" s="843"/>
      <c r="C74" s="678">
        <v>2</v>
      </c>
      <c r="D74" s="678">
        <v>2</v>
      </c>
      <c r="E74" s="678">
        <v>0</v>
      </c>
      <c r="F74" s="678">
        <f>SUM(F70:F73)</f>
        <v>675</v>
      </c>
      <c r="G74" s="679">
        <f t="shared" ref="G74:S74" si="38">SUM(G70:G73)</f>
        <v>22.5</v>
      </c>
      <c r="H74" s="678">
        <f t="shared" si="38"/>
        <v>180</v>
      </c>
      <c r="I74" s="678">
        <f t="shared" si="38"/>
        <v>52</v>
      </c>
      <c r="J74" s="678">
        <f t="shared" si="38"/>
        <v>42</v>
      </c>
      <c r="K74" s="678">
        <f t="shared" si="38"/>
        <v>70</v>
      </c>
      <c r="L74" s="678">
        <f t="shared" si="38"/>
        <v>16</v>
      </c>
      <c r="M74" s="678">
        <f t="shared" si="38"/>
        <v>0</v>
      </c>
      <c r="N74" s="678">
        <f t="shared" si="38"/>
        <v>44</v>
      </c>
      <c r="O74" s="678">
        <f t="shared" si="38"/>
        <v>60</v>
      </c>
      <c r="P74" s="678">
        <f t="shared" si="38"/>
        <v>391</v>
      </c>
      <c r="Q74" s="678">
        <f t="shared" si="38"/>
        <v>0</v>
      </c>
      <c r="R74" s="678">
        <f t="shared" si="38"/>
        <v>0</v>
      </c>
      <c r="S74" s="679">
        <f t="shared" si="38"/>
        <v>22.5</v>
      </c>
      <c r="T74" s="680"/>
      <c r="U74" s="498" t="b">
        <f>G74=Q74+R74+S74</f>
        <v>1</v>
      </c>
      <c r="V74" s="498"/>
      <c r="W74" s="498"/>
      <c r="X74" s="498" t="b">
        <f>F74-H74-N74-O74=P74</f>
        <v>1</v>
      </c>
      <c r="Z74" s="498"/>
      <c r="AA74" s="498"/>
      <c r="AB74" s="498"/>
      <c r="AC74" s="498"/>
    </row>
    <row r="75" spans="1:29" s="703" customFormat="1" ht="19.5" customHeight="1">
      <c r="A75" s="629"/>
      <c r="B75" s="664"/>
      <c r="C75" s="632"/>
      <c r="D75" s="632"/>
      <c r="E75" s="632"/>
      <c r="F75" s="632"/>
      <c r="G75" s="665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66"/>
      <c r="T75" s="667"/>
      <c r="U75" s="752"/>
      <c r="V75" s="752"/>
      <c r="W75" s="752"/>
      <c r="X75" s="752"/>
      <c r="Z75" s="752"/>
      <c r="AA75" s="752"/>
      <c r="AB75" s="752"/>
      <c r="AC75" s="752"/>
    </row>
    <row r="76" spans="1:29" s="703" customFormat="1" ht="19.5" customHeight="1" thickBot="1">
      <c r="A76" s="450" t="s">
        <v>202</v>
      </c>
      <c r="B76" s="444"/>
      <c r="C76" s="445"/>
      <c r="D76" s="445"/>
      <c r="E76" s="445"/>
      <c r="F76" s="446"/>
      <c r="G76" s="446"/>
      <c r="H76" s="447"/>
      <c r="I76" s="448"/>
      <c r="J76" s="448"/>
      <c r="K76" s="448"/>
      <c r="L76" s="448"/>
      <c r="M76" s="448"/>
      <c r="N76" s="448"/>
      <c r="O76" s="448"/>
      <c r="P76" s="20"/>
      <c r="Q76" s="448"/>
      <c r="R76" s="448"/>
      <c r="S76" s="449"/>
      <c r="T76" s="667"/>
      <c r="U76" s="752"/>
      <c r="V76" s="752"/>
      <c r="W76" s="752"/>
      <c r="X76" s="752"/>
      <c r="Z76" s="752"/>
      <c r="AA76" s="752"/>
      <c r="AB76" s="752"/>
      <c r="AC76" s="752"/>
    </row>
    <row r="77" spans="1:29" s="663" customFormat="1" ht="19.5" customHeight="1">
      <c r="A77" s="669" t="s">
        <v>203</v>
      </c>
      <c r="B77" s="670" t="s">
        <v>204</v>
      </c>
      <c r="C77" s="614">
        <v>3</v>
      </c>
      <c r="D77" s="503"/>
      <c r="E77" s="611"/>
      <c r="F77" s="612">
        <f t="shared" ref="F77:F78" si="39">G77*30</f>
        <v>150</v>
      </c>
      <c r="G77" s="613">
        <v>5</v>
      </c>
      <c r="H77" s="494">
        <f t="shared" ref="H77:H78" si="40">I77+J77+K77+L77+M77</f>
        <v>40</v>
      </c>
      <c r="I77" s="503">
        <v>20</v>
      </c>
      <c r="J77" s="503"/>
      <c r="K77" s="503">
        <v>20</v>
      </c>
      <c r="L77" s="503"/>
      <c r="M77" s="611"/>
      <c r="N77" s="614">
        <f t="shared" ref="N77:N78" si="41">G77*2</f>
        <v>10</v>
      </c>
      <c r="O77" s="611">
        <v>30</v>
      </c>
      <c r="P77" s="507">
        <f t="shared" ref="P77:P78" si="42">F77-H77-N77-O77</f>
        <v>70</v>
      </c>
      <c r="Q77" s="494"/>
      <c r="R77" s="506"/>
      <c r="S77" s="507">
        <v>5</v>
      </c>
      <c r="T77" s="508"/>
      <c r="U77" s="498" t="b">
        <f t="shared" ref="U77:U83" si="43">G77=Q77+R77+S77</f>
        <v>1</v>
      </c>
      <c r="V77" s="498" t="b">
        <f>G77*2=N77</f>
        <v>1</v>
      </c>
      <c r="W77" s="498" t="b">
        <f>G77*8=H77</f>
        <v>1</v>
      </c>
      <c r="X77" s="498" t="b">
        <f t="shared" ref="X77:X83" si="44">F77-H77-N77-O77=P77</f>
        <v>1</v>
      </c>
      <c r="Y77" s="583"/>
      <c r="Z77" s="500">
        <f t="shared" ref="Z77:Z79" si="45">Q77*8</f>
        <v>0</v>
      </c>
      <c r="AA77" s="500">
        <f t="shared" ref="AA77:AA79" si="46">R77*8</f>
        <v>0</v>
      </c>
      <c r="AB77" s="500">
        <f t="shared" ref="AB77:AB79" si="47">S77*8</f>
        <v>40</v>
      </c>
      <c r="AC77" s="498" t="b">
        <f>Z77+AA77+AB77=H77</f>
        <v>1</v>
      </c>
    </row>
    <row r="78" spans="1:29" s="663" customFormat="1" ht="19.5" customHeight="1">
      <c r="A78" s="671" t="s">
        <v>205</v>
      </c>
      <c r="B78" s="544" t="s">
        <v>206</v>
      </c>
      <c r="C78" s="550">
        <v>3</v>
      </c>
      <c r="D78" s="511"/>
      <c r="E78" s="540"/>
      <c r="F78" s="548">
        <f t="shared" si="39"/>
        <v>180</v>
      </c>
      <c r="G78" s="549">
        <v>6</v>
      </c>
      <c r="H78" s="518">
        <f t="shared" si="40"/>
        <v>48</v>
      </c>
      <c r="I78" s="511">
        <v>16</v>
      </c>
      <c r="J78" s="511">
        <v>10</v>
      </c>
      <c r="K78" s="511">
        <v>22</v>
      </c>
      <c r="L78" s="511"/>
      <c r="M78" s="540"/>
      <c r="N78" s="550">
        <f t="shared" si="41"/>
        <v>12</v>
      </c>
      <c r="O78" s="540">
        <v>30</v>
      </c>
      <c r="P78" s="520">
        <f t="shared" si="42"/>
        <v>90</v>
      </c>
      <c r="Q78" s="518"/>
      <c r="R78" s="519"/>
      <c r="S78" s="520">
        <v>6</v>
      </c>
      <c r="T78" s="508"/>
      <c r="U78" s="498" t="b">
        <f t="shared" si="43"/>
        <v>1</v>
      </c>
      <c r="V78" s="498" t="b">
        <f>G78*2=N78</f>
        <v>1</v>
      </c>
      <c r="W78" s="498" t="b">
        <f>G78*8=H78</f>
        <v>1</v>
      </c>
      <c r="X78" s="498" t="b">
        <f t="shared" si="44"/>
        <v>1</v>
      </c>
      <c r="Y78" s="583"/>
      <c r="Z78" s="500">
        <f t="shared" si="45"/>
        <v>0</v>
      </c>
      <c r="AA78" s="500">
        <f t="shared" si="46"/>
        <v>0</v>
      </c>
      <c r="AB78" s="500">
        <f t="shared" si="47"/>
        <v>48</v>
      </c>
      <c r="AC78" s="498" t="b">
        <f>Z78+AA78+AB78=H78</f>
        <v>1</v>
      </c>
    </row>
    <row r="79" spans="1:29" s="663" customFormat="1" ht="19.5" customHeight="1">
      <c r="A79" s="671" t="s">
        <v>207</v>
      </c>
      <c r="B79" s="544" t="s">
        <v>208</v>
      </c>
      <c r="C79" s="550"/>
      <c r="D79" s="511">
        <v>3</v>
      </c>
      <c r="E79" s="540"/>
      <c r="F79" s="548">
        <f>SUM(F80:F81)</f>
        <v>210</v>
      </c>
      <c r="G79" s="549">
        <f t="shared" ref="G79:J79" si="48">SUM(G80:G81)</f>
        <v>7</v>
      </c>
      <c r="H79" s="518">
        <f t="shared" si="48"/>
        <v>56</v>
      </c>
      <c r="I79" s="511">
        <f t="shared" si="48"/>
        <v>16</v>
      </c>
      <c r="J79" s="511">
        <f t="shared" si="48"/>
        <v>24</v>
      </c>
      <c r="K79" s="511"/>
      <c r="L79" s="511">
        <f>SUM(L80:L81)</f>
        <v>16</v>
      </c>
      <c r="M79" s="540"/>
      <c r="N79" s="550">
        <f>SUM(N80:N81)</f>
        <v>14</v>
      </c>
      <c r="O79" s="540"/>
      <c r="P79" s="520">
        <f>SUM(P80:P81)</f>
        <v>140</v>
      </c>
      <c r="Q79" s="518"/>
      <c r="R79" s="519"/>
      <c r="S79" s="520">
        <v>7</v>
      </c>
      <c r="T79" s="508"/>
      <c r="U79" s="498" t="b">
        <f t="shared" si="43"/>
        <v>1</v>
      </c>
      <c r="V79" s="498" t="b">
        <f>G79*2=N79</f>
        <v>1</v>
      </c>
      <c r="W79" s="498" t="b">
        <f>G79*8=H79</f>
        <v>1</v>
      </c>
      <c r="X79" s="498" t="b">
        <f t="shared" si="44"/>
        <v>1</v>
      </c>
      <c r="Y79" s="583"/>
      <c r="Z79" s="500">
        <f t="shared" si="45"/>
        <v>0</v>
      </c>
      <c r="AA79" s="500">
        <f t="shared" si="46"/>
        <v>0</v>
      </c>
      <c r="AB79" s="500">
        <f t="shared" si="47"/>
        <v>56</v>
      </c>
      <c r="AC79" s="498" t="b">
        <f>Z79+AA79+AB79=H79</f>
        <v>1</v>
      </c>
    </row>
    <row r="80" spans="1:29" s="583" customFormat="1" ht="18" customHeight="1">
      <c r="A80" s="521"/>
      <c r="B80" s="522" t="s">
        <v>209</v>
      </c>
      <c r="C80" s="523"/>
      <c r="D80" s="524"/>
      <c r="E80" s="525"/>
      <c r="F80" s="617">
        <f t="shared" ref="F80:F82" si="49">G80*30</f>
        <v>90</v>
      </c>
      <c r="G80" s="652">
        <v>3</v>
      </c>
      <c r="H80" s="528">
        <f t="shared" ref="H80:H82" si="50">I80+J80+K80+L80+M80</f>
        <v>24</v>
      </c>
      <c r="I80" s="653">
        <v>8</v>
      </c>
      <c r="J80" s="653">
        <v>8</v>
      </c>
      <c r="K80" s="653"/>
      <c r="L80" s="653">
        <v>8</v>
      </c>
      <c r="M80" s="652"/>
      <c r="N80" s="528">
        <f t="shared" ref="N80:N81" si="51">G80*2</f>
        <v>6</v>
      </c>
      <c r="O80" s="652"/>
      <c r="P80" s="531">
        <f t="shared" ref="P80:P82" si="52">F80-H80-N80-O80</f>
        <v>60</v>
      </c>
      <c r="Q80" s="518"/>
      <c r="R80" s="519"/>
      <c r="S80" s="520" t="s">
        <v>61</v>
      </c>
      <c r="T80" s="508"/>
      <c r="U80" s="498" t="e">
        <f t="shared" si="43"/>
        <v>#VALUE!</v>
      </c>
      <c r="V80" s="498" t="b">
        <f>G80*2=N80</f>
        <v>1</v>
      </c>
      <c r="W80" s="498" t="b">
        <f>G80*8=H80</f>
        <v>1</v>
      </c>
      <c r="X80" s="498" t="b">
        <f t="shared" si="44"/>
        <v>1</v>
      </c>
      <c r="Z80" s="498"/>
      <c r="AA80" s="498"/>
      <c r="AB80" s="498"/>
      <c r="AC80" s="498"/>
    </row>
    <row r="81" spans="1:29" s="583" customFormat="1" ht="18" customHeight="1">
      <c r="A81" s="534"/>
      <c r="B81" s="522" t="s">
        <v>210</v>
      </c>
      <c r="C81" s="523"/>
      <c r="D81" s="524"/>
      <c r="E81" s="525"/>
      <c r="F81" s="617">
        <f t="shared" si="49"/>
        <v>120</v>
      </c>
      <c r="G81" s="652">
        <v>4</v>
      </c>
      <c r="H81" s="528">
        <f t="shared" si="50"/>
        <v>32</v>
      </c>
      <c r="I81" s="653">
        <v>8</v>
      </c>
      <c r="J81" s="653">
        <v>16</v>
      </c>
      <c r="K81" s="653"/>
      <c r="L81" s="653">
        <v>8</v>
      </c>
      <c r="M81" s="652"/>
      <c r="N81" s="528">
        <f t="shared" si="51"/>
        <v>8</v>
      </c>
      <c r="O81" s="652"/>
      <c r="P81" s="531">
        <f t="shared" si="52"/>
        <v>80</v>
      </c>
      <c r="Q81" s="550"/>
      <c r="R81" s="650"/>
      <c r="S81" s="654" t="s">
        <v>61</v>
      </c>
      <c r="T81" s="655"/>
      <c r="U81" s="498" t="e">
        <f t="shared" si="43"/>
        <v>#VALUE!</v>
      </c>
      <c r="V81" s="498" t="b">
        <f>G81*2=N81</f>
        <v>1</v>
      </c>
      <c r="W81" s="498" t="b">
        <f>G81*8=H81</f>
        <v>1</v>
      </c>
      <c r="X81" s="498" t="b">
        <f t="shared" si="44"/>
        <v>1</v>
      </c>
      <c r="Z81" s="498"/>
      <c r="AA81" s="498"/>
      <c r="AB81" s="498"/>
      <c r="AC81" s="498"/>
    </row>
    <row r="82" spans="1:29" s="662" customFormat="1" ht="18" customHeight="1" thickBot="1">
      <c r="A82" s="620" t="s">
        <v>211</v>
      </c>
      <c r="B82" s="751" t="s">
        <v>212</v>
      </c>
      <c r="C82" s="595"/>
      <c r="D82" s="593">
        <v>3</v>
      </c>
      <c r="E82" s="594"/>
      <c r="F82" s="656">
        <f t="shared" si="49"/>
        <v>135</v>
      </c>
      <c r="G82" s="622">
        <v>4.5</v>
      </c>
      <c r="H82" s="491">
        <f t="shared" si="50"/>
        <v>36</v>
      </c>
      <c r="I82" s="657"/>
      <c r="J82" s="487">
        <v>16</v>
      </c>
      <c r="K82" s="487">
        <v>4</v>
      </c>
      <c r="L82" s="487">
        <v>16</v>
      </c>
      <c r="M82" s="658"/>
      <c r="N82" s="491">
        <v>8</v>
      </c>
      <c r="O82" s="658"/>
      <c r="P82" s="623">
        <f t="shared" si="52"/>
        <v>91</v>
      </c>
      <c r="Q82" s="496"/>
      <c r="R82" s="659"/>
      <c r="S82" s="660">
        <v>4.5</v>
      </c>
      <c r="T82" s="661"/>
      <c r="U82" s="498" t="b">
        <f t="shared" si="43"/>
        <v>1</v>
      </c>
      <c r="V82" s="498"/>
      <c r="W82" s="498"/>
      <c r="X82" s="498" t="b">
        <f t="shared" si="44"/>
        <v>1</v>
      </c>
      <c r="Z82" s="500">
        <f>Q82*8</f>
        <v>0</v>
      </c>
      <c r="AA82" s="500">
        <f>R82*8</f>
        <v>0</v>
      </c>
      <c r="AB82" s="500">
        <f>S82*8</f>
        <v>36</v>
      </c>
      <c r="AC82" s="498" t="b">
        <f>Z82+AA82+AB82=H82</f>
        <v>1</v>
      </c>
    </row>
    <row r="83" spans="1:29" s="703" customFormat="1" ht="19.5" customHeight="1" thickBot="1">
      <c r="A83" s="824" t="s">
        <v>160</v>
      </c>
      <c r="B83" s="825"/>
      <c r="C83" s="451">
        <v>2</v>
      </c>
      <c r="D83" s="451">
        <v>2</v>
      </c>
      <c r="E83" s="451">
        <v>0</v>
      </c>
      <c r="F83" s="451">
        <f t="shared" ref="F83:S83" si="53">F77+F78+F79+F82</f>
        <v>675</v>
      </c>
      <c r="G83" s="452">
        <f t="shared" si="53"/>
        <v>22.5</v>
      </c>
      <c r="H83" s="451">
        <f t="shared" si="53"/>
        <v>180</v>
      </c>
      <c r="I83" s="451">
        <f t="shared" si="53"/>
        <v>52</v>
      </c>
      <c r="J83" s="451">
        <f t="shared" si="53"/>
        <v>50</v>
      </c>
      <c r="K83" s="451">
        <f t="shared" si="53"/>
        <v>46</v>
      </c>
      <c r="L83" s="451">
        <f t="shared" si="53"/>
        <v>32</v>
      </c>
      <c r="M83" s="451">
        <f t="shared" si="53"/>
        <v>0</v>
      </c>
      <c r="N83" s="451">
        <f t="shared" si="53"/>
        <v>44</v>
      </c>
      <c r="O83" s="451">
        <f t="shared" si="53"/>
        <v>60</v>
      </c>
      <c r="P83" s="451">
        <f t="shared" si="53"/>
        <v>391</v>
      </c>
      <c r="Q83" s="451">
        <f t="shared" si="53"/>
        <v>0</v>
      </c>
      <c r="R83" s="451">
        <f t="shared" si="53"/>
        <v>0</v>
      </c>
      <c r="S83" s="453">
        <f t="shared" si="53"/>
        <v>22.5</v>
      </c>
      <c r="T83" s="667"/>
      <c r="U83" s="498" t="b">
        <f t="shared" si="43"/>
        <v>1</v>
      </c>
      <c r="V83" s="498"/>
      <c r="W83" s="498"/>
      <c r="X83" s="498" t="b">
        <f t="shared" si="44"/>
        <v>1</v>
      </c>
      <c r="Y83" s="663"/>
      <c r="Z83" s="498"/>
      <c r="AA83" s="498"/>
      <c r="AB83" s="498"/>
      <c r="AC83" s="498"/>
    </row>
    <row r="84" spans="1:29" s="703" customFormat="1" ht="19.5" customHeight="1">
      <c r="A84" s="629"/>
      <c r="B84" s="681"/>
      <c r="C84" s="632"/>
      <c r="D84" s="632"/>
      <c r="E84" s="632"/>
      <c r="F84" s="632"/>
      <c r="G84" s="665"/>
      <c r="H84" s="632"/>
      <c r="I84" s="632"/>
      <c r="J84" s="632"/>
      <c r="K84" s="632"/>
      <c r="L84" s="632"/>
      <c r="M84" s="632"/>
      <c r="N84" s="632"/>
      <c r="O84" s="632"/>
      <c r="P84" s="632"/>
      <c r="Q84" s="632"/>
      <c r="R84" s="632"/>
      <c r="S84" s="666"/>
      <c r="T84" s="667"/>
      <c r="U84" s="752"/>
      <c r="V84" s="752"/>
      <c r="W84" s="752"/>
      <c r="X84" s="752"/>
      <c r="Z84" s="752"/>
      <c r="AA84" s="752"/>
      <c r="AB84" s="752"/>
      <c r="AC84" s="752"/>
    </row>
    <row r="85" spans="1:29" s="663" customFormat="1" ht="21.75" thickBot="1">
      <c r="A85" s="682" t="s">
        <v>224</v>
      </c>
      <c r="B85" s="683"/>
      <c r="C85" s="684"/>
      <c r="D85" s="684"/>
      <c r="E85" s="684"/>
      <c r="F85" s="685"/>
      <c r="G85" s="685"/>
      <c r="H85" s="686"/>
      <c r="I85" s="687"/>
      <c r="J85" s="687"/>
      <c r="K85" s="687"/>
      <c r="L85" s="687"/>
      <c r="M85" s="687"/>
      <c r="N85" s="687"/>
      <c r="O85" s="687"/>
      <c r="P85" s="688"/>
      <c r="Q85" s="687"/>
      <c r="R85" s="687"/>
      <c r="S85" s="689"/>
      <c r="T85" s="641"/>
      <c r="U85" s="609"/>
      <c r="V85" s="609"/>
      <c r="W85" s="609"/>
      <c r="X85" s="609"/>
      <c r="Y85" s="644"/>
      <c r="Z85" s="498"/>
      <c r="AA85" s="498"/>
      <c r="AB85" s="498"/>
      <c r="AC85" s="498"/>
    </row>
    <row r="86" spans="1:29" s="644" customFormat="1" ht="21.75" thickBot="1">
      <c r="A86" s="690" t="s">
        <v>180</v>
      </c>
      <c r="B86" s="691" t="s">
        <v>181</v>
      </c>
      <c r="C86" s="692">
        <v>3</v>
      </c>
      <c r="D86" s="693">
        <v>3</v>
      </c>
      <c r="E86" s="694"/>
      <c r="F86" s="612">
        <f>G86*30</f>
        <v>675</v>
      </c>
      <c r="G86" s="695">
        <v>22.5</v>
      </c>
      <c r="H86" s="494">
        <f>I86+J86+K86+L86+M86</f>
        <v>180</v>
      </c>
      <c r="I86" s="693">
        <v>52</v>
      </c>
      <c r="J86" s="693">
        <v>40</v>
      </c>
      <c r="K86" s="693">
        <v>46</v>
      </c>
      <c r="L86" s="693">
        <v>42</v>
      </c>
      <c r="M86" s="694"/>
      <c r="N86" s="614">
        <v>44</v>
      </c>
      <c r="O86" s="694">
        <v>60</v>
      </c>
      <c r="P86" s="507">
        <f>F86-H86-N86-O86</f>
        <v>391</v>
      </c>
      <c r="Q86" s="692"/>
      <c r="R86" s="694"/>
      <c r="S86" s="696">
        <f>S58</f>
        <v>22.5</v>
      </c>
      <c r="T86" s="677"/>
      <c r="U86" s="498" t="b">
        <f>G86=Q86+R86+S86</f>
        <v>1</v>
      </c>
      <c r="V86" s="498" t="b">
        <f>G86*2-1=N86</f>
        <v>1</v>
      </c>
      <c r="W86" s="498" t="b">
        <f>G86*8=H86</f>
        <v>1</v>
      </c>
      <c r="X86" s="498" t="b">
        <f>F86-H86-N86-O86=P86</f>
        <v>1</v>
      </c>
      <c r="Y86" s="663"/>
      <c r="Z86" s="500">
        <f>Q86*8</f>
        <v>0</v>
      </c>
      <c r="AA86" s="500">
        <f>R86*8</f>
        <v>0</v>
      </c>
      <c r="AB86" s="500">
        <f>S86*8</f>
        <v>180</v>
      </c>
      <c r="AC86" s="498" t="b">
        <f>Z86+AA86+AB86=H86</f>
        <v>1</v>
      </c>
    </row>
    <row r="87" spans="1:29" s="663" customFormat="1" ht="19.5" thickBot="1">
      <c r="A87" s="840" t="s">
        <v>160</v>
      </c>
      <c r="B87" s="841"/>
      <c r="C87" s="599">
        <v>2</v>
      </c>
      <c r="D87" s="599">
        <v>2</v>
      </c>
      <c r="E87" s="599">
        <v>0</v>
      </c>
      <c r="F87" s="599">
        <f>F86</f>
        <v>675</v>
      </c>
      <c r="G87" s="600">
        <f t="shared" ref="G87:S87" si="54">G86</f>
        <v>22.5</v>
      </c>
      <c r="H87" s="599">
        <f t="shared" si="54"/>
        <v>180</v>
      </c>
      <c r="I87" s="599">
        <f t="shared" si="54"/>
        <v>52</v>
      </c>
      <c r="J87" s="599">
        <f t="shared" si="54"/>
        <v>40</v>
      </c>
      <c r="K87" s="599">
        <f t="shared" si="54"/>
        <v>46</v>
      </c>
      <c r="L87" s="599">
        <f t="shared" si="54"/>
        <v>42</v>
      </c>
      <c r="M87" s="599">
        <f t="shared" si="54"/>
        <v>0</v>
      </c>
      <c r="N87" s="599">
        <f t="shared" si="54"/>
        <v>44</v>
      </c>
      <c r="O87" s="599">
        <f t="shared" si="54"/>
        <v>60</v>
      </c>
      <c r="P87" s="599">
        <f t="shared" si="54"/>
        <v>391</v>
      </c>
      <c r="Q87" s="599">
        <f t="shared" si="54"/>
        <v>0</v>
      </c>
      <c r="R87" s="599">
        <f t="shared" si="54"/>
        <v>0</v>
      </c>
      <c r="S87" s="600">
        <f t="shared" si="54"/>
        <v>22.5</v>
      </c>
      <c r="T87" s="628"/>
      <c r="U87" s="498" t="b">
        <f>G87=Q87+R87+S87</f>
        <v>1</v>
      </c>
      <c r="V87" s="498" t="b">
        <f>G87*2-1=N87</f>
        <v>1</v>
      </c>
      <c r="W87" s="498" t="b">
        <f>G87*8=H87</f>
        <v>1</v>
      </c>
      <c r="X87" s="498" t="b">
        <f>F87-H87-N87-O87=P87</f>
        <v>1</v>
      </c>
      <c r="Z87" s="498"/>
      <c r="AA87" s="498"/>
      <c r="AB87" s="498"/>
      <c r="AC87" s="498"/>
    </row>
    <row r="88" spans="1:29" s="663" customFormat="1" ht="28.5" customHeight="1" thickBot="1">
      <c r="A88" s="831" t="s">
        <v>182</v>
      </c>
      <c r="B88" s="832"/>
      <c r="C88" s="697">
        <f t="shared" ref="C88:S88" si="55">C47+C58</f>
        <v>8</v>
      </c>
      <c r="D88" s="697">
        <f t="shared" si="55"/>
        <v>10</v>
      </c>
      <c r="E88" s="697">
        <f t="shared" si="55"/>
        <v>0</v>
      </c>
      <c r="F88" s="697">
        <f t="shared" si="55"/>
        <v>2700</v>
      </c>
      <c r="G88" s="697">
        <f t="shared" si="55"/>
        <v>90</v>
      </c>
      <c r="H88" s="697">
        <f t="shared" si="55"/>
        <v>618</v>
      </c>
      <c r="I88" s="697">
        <f t="shared" si="55"/>
        <v>232</v>
      </c>
      <c r="J88" s="697">
        <f t="shared" si="55"/>
        <v>118</v>
      </c>
      <c r="K88" s="697">
        <f t="shared" si="55"/>
        <v>210</v>
      </c>
      <c r="L88" s="697">
        <f t="shared" si="55"/>
        <v>58</v>
      </c>
      <c r="M88" s="697">
        <f t="shared" si="55"/>
        <v>0</v>
      </c>
      <c r="N88" s="697">
        <f t="shared" si="55"/>
        <v>146</v>
      </c>
      <c r="O88" s="697">
        <f t="shared" si="55"/>
        <v>240</v>
      </c>
      <c r="P88" s="697">
        <f t="shared" si="55"/>
        <v>1696</v>
      </c>
      <c r="Q88" s="697">
        <f t="shared" si="55"/>
        <v>30</v>
      </c>
      <c r="R88" s="698">
        <f t="shared" si="55"/>
        <v>34.5</v>
      </c>
      <c r="S88" s="698">
        <f t="shared" si="55"/>
        <v>25.5</v>
      </c>
      <c r="T88" s="699"/>
      <c r="U88" s="498" t="b">
        <f>G88=Q88+R88+S88</f>
        <v>1</v>
      </c>
      <c r="V88" s="498"/>
      <c r="W88" s="498"/>
      <c r="X88" s="498" t="b">
        <f>F88-H88-N88-O88=P88</f>
        <v>1</v>
      </c>
      <c r="Z88" s="700">
        <f>SUM(Z11:Z57)</f>
        <v>232</v>
      </c>
      <c r="AA88" s="700">
        <f>SUM(AA11:AA57)</f>
        <v>206</v>
      </c>
      <c r="AB88" s="700">
        <f>SUM(AB11:AB57)</f>
        <v>180</v>
      </c>
      <c r="AC88" s="498" t="b">
        <f>Z88+AA88+AB88=H88</f>
        <v>1</v>
      </c>
    </row>
    <row r="89" spans="1:29" s="663" customFormat="1" ht="30" customHeight="1">
      <c r="A89" s="701"/>
      <c r="B89" s="701"/>
      <c r="C89" s="702"/>
      <c r="D89" s="702"/>
      <c r="E89" s="702"/>
      <c r="F89" s="702"/>
      <c r="G89" s="702"/>
      <c r="H89" s="702"/>
      <c r="I89" s="702"/>
      <c r="J89" s="702"/>
      <c r="K89" s="702"/>
      <c r="L89" s="702"/>
      <c r="M89" s="702"/>
      <c r="N89" s="702"/>
      <c r="O89" s="702"/>
      <c r="P89" s="702"/>
      <c r="Q89" s="702"/>
      <c r="R89" s="702"/>
      <c r="S89" s="702"/>
      <c r="T89" s="702"/>
      <c r="U89" s="703"/>
      <c r="V89" s="703"/>
      <c r="W89" s="703"/>
      <c r="X89" s="703"/>
      <c r="Y89" s="703"/>
      <c r="Z89" s="704">
        <f>Z88/Z10</f>
        <v>14.5</v>
      </c>
      <c r="AA89" s="704">
        <f>AA88/AA10</f>
        <v>13.733333333333333</v>
      </c>
      <c r="AB89" s="704">
        <f>AB88/AB10</f>
        <v>12.857142857142858</v>
      </c>
      <c r="AC89" s="703"/>
    </row>
    <row r="90" spans="1:29" s="703" customFormat="1" ht="17.25">
      <c r="A90" s="705" t="s">
        <v>183</v>
      </c>
      <c r="B90" s="706"/>
      <c r="C90" s="706"/>
      <c r="D90" s="706"/>
      <c r="E90" s="706"/>
      <c r="F90" s="706"/>
      <c r="G90" s="706"/>
      <c r="H90" s="706"/>
      <c r="I90" s="706"/>
      <c r="J90" s="705"/>
      <c r="K90" s="707"/>
      <c r="L90" s="707"/>
      <c r="M90" s="705"/>
      <c r="N90" s="705"/>
      <c r="O90" s="705"/>
      <c r="P90" s="705"/>
      <c r="Q90" s="705"/>
      <c r="R90" s="705"/>
      <c r="S90" s="708"/>
      <c r="T90" s="708"/>
      <c r="U90" s="709"/>
      <c r="V90" s="709"/>
      <c r="W90" s="709"/>
      <c r="X90" s="709"/>
      <c r="Y90" s="709"/>
      <c r="Z90" s="709"/>
      <c r="AA90" s="709"/>
      <c r="AB90" s="709"/>
      <c r="AC90" s="709"/>
    </row>
    <row r="91" spans="1:29" s="709" customFormat="1" ht="19.350000000000001" customHeight="1">
      <c r="A91" s="833" t="s">
        <v>77</v>
      </c>
      <c r="B91" s="834"/>
      <c r="C91" s="834"/>
      <c r="D91" s="834"/>
      <c r="E91" s="834"/>
      <c r="F91" s="834"/>
      <c r="G91" s="834"/>
      <c r="H91" s="834"/>
      <c r="I91" s="834"/>
      <c r="J91" s="834"/>
      <c r="K91" s="834"/>
      <c r="L91" s="834"/>
      <c r="M91" s="834"/>
      <c r="N91" s="834"/>
      <c r="O91" s="835"/>
      <c r="P91" s="710" t="s">
        <v>67</v>
      </c>
      <c r="Q91" s="711" t="s">
        <v>184</v>
      </c>
      <c r="R91" s="711" t="s">
        <v>185</v>
      </c>
      <c r="S91" s="711" t="s">
        <v>186</v>
      </c>
      <c r="T91" s="712"/>
    </row>
    <row r="92" spans="1:29" s="709" customFormat="1" ht="19.350000000000001" customHeight="1">
      <c r="A92" s="828" t="s">
        <v>187</v>
      </c>
      <c r="B92" s="829"/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30"/>
      <c r="P92" s="713">
        <f>AVERAGE(Q92:S92)</f>
        <v>13.696825396825398</v>
      </c>
      <c r="Q92" s="714">
        <f>Z89</f>
        <v>14.5</v>
      </c>
      <c r="R92" s="714">
        <f>AA89</f>
        <v>13.733333333333333</v>
      </c>
      <c r="S92" s="714">
        <f>AB89</f>
        <v>12.857142857142858</v>
      </c>
      <c r="T92" s="715"/>
    </row>
    <row r="93" spans="1:29" s="709" customFormat="1" ht="15.75" customHeight="1">
      <c r="A93" s="828" t="s">
        <v>188</v>
      </c>
      <c r="B93" s="829"/>
      <c r="C93" s="829"/>
      <c r="D93" s="829"/>
      <c r="E93" s="829"/>
      <c r="F93" s="829"/>
      <c r="G93" s="829"/>
      <c r="H93" s="829"/>
      <c r="I93" s="829"/>
      <c r="J93" s="829"/>
      <c r="K93" s="829"/>
      <c r="L93" s="829"/>
      <c r="M93" s="829"/>
      <c r="N93" s="829"/>
      <c r="O93" s="830"/>
      <c r="P93" s="713">
        <f t="shared" ref="P93:P99" si="56">SUM(Q93:S93)</f>
        <v>90</v>
      </c>
      <c r="Q93" s="714">
        <f>Q88</f>
        <v>30</v>
      </c>
      <c r="R93" s="716">
        <f>R88</f>
        <v>34.5</v>
      </c>
      <c r="S93" s="716">
        <f>S88</f>
        <v>25.5</v>
      </c>
      <c r="T93" s="715"/>
    </row>
    <row r="94" spans="1:29" s="709" customFormat="1" ht="15.75" customHeight="1">
      <c r="A94" s="828" t="s">
        <v>189</v>
      </c>
      <c r="B94" s="829"/>
      <c r="C94" s="829"/>
      <c r="D94" s="829"/>
      <c r="E94" s="829"/>
      <c r="F94" s="829"/>
      <c r="G94" s="829"/>
      <c r="H94" s="829"/>
      <c r="I94" s="829"/>
      <c r="J94" s="829"/>
      <c r="K94" s="829"/>
      <c r="L94" s="829"/>
      <c r="M94" s="829"/>
      <c r="N94" s="829"/>
      <c r="O94" s="830"/>
      <c r="P94" s="713">
        <f t="shared" si="56"/>
        <v>8</v>
      </c>
      <c r="Q94" s="717">
        <v>4</v>
      </c>
      <c r="R94" s="717">
        <v>2</v>
      </c>
      <c r="S94" s="717">
        <v>2</v>
      </c>
      <c r="T94" s="718"/>
    </row>
    <row r="95" spans="1:29" s="709" customFormat="1" ht="15.75" customHeight="1">
      <c r="A95" s="828" t="s">
        <v>190</v>
      </c>
      <c r="B95" s="829"/>
      <c r="C95" s="829"/>
      <c r="D95" s="829"/>
      <c r="E95" s="829"/>
      <c r="F95" s="829"/>
      <c r="G95" s="829"/>
      <c r="H95" s="829"/>
      <c r="I95" s="829"/>
      <c r="J95" s="829"/>
      <c r="K95" s="829"/>
      <c r="L95" s="829"/>
      <c r="M95" s="829"/>
      <c r="N95" s="829"/>
      <c r="O95" s="830"/>
      <c r="P95" s="713">
        <f t="shared" si="56"/>
        <v>11</v>
      </c>
      <c r="Q95" s="717">
        <v>2</v>
      </c>
      <c r="R95" s="717">
        <v>6</v>
      </c>
      <c r="S95" s="717">
        <v>3</v>
      </c>
      <c r="T95" s="718"/>
    </row>
    <row r="96" spans="1:29" s="709" customFormat="1" ht="17.45" customHeight="1">
      <c r="A96" s="828" t="s">
        <v>191</v>
      </c>
      <c r="B96" s="829"/>
      <c r="C96" s="829"/>
      <c r="D96" s="829"/>
      <c r="E96" s="829"/>
      <c r="F96" s="829"/>
      <c r="G96" s="829"/>
      <c r="H96" s="829"/>
      <c r="I96" s="829"/>
      <c r="J96" s="829"/>
      <c r="K96" s="829"/>
      <c r="L96" s="829"/>
      <c r="M96" s="829"/>
      <c r="N96" s="829"/>
      <c r="O96" s="830"/>
      <c r="P96" s="713">
        <f t="shared" si="56"/>
        <v>4</v>
      </c>
      <c r="Q96" s="717">
        <v>2</v>
      </c>
      <c r="R96" s="719">
        <v>2</v>
      </c>
      <c r="S96" s="720"/>
      <c r="T96" s="721"/>
    </row>
    <row r="97" spans="1:29" s="709" customFormat="1" ht="15.75" customHeight="1">
      <c r="A97" s="828" t="s">
        <v>192</v>
      </c>
      <c r="B97" s="829"/>
      <c r="C97" s="829"/>
      <c r="D97" s="829"/>
      <c r="E97" s="829"/>
      <c r="F97" s="829"/>
      <c r="G97" s="829"/>
      <c r="H97" s="829"/>
      <c r="I97" s="829"/>
      <c r="J97" s="829"/>
      <c r="K97" s="829"/>
      <c r="L97" s="829"/>
      <c r="M97" s="829"/>
      <c r="N97" s="829"/>
      <c r="O97" s="830"/>
      <c r="P97" s="713">
        <f t="shared" si="56"/>
        <v>3</v>
      </c>
      <c r="Q97" s="717"/>
      <c r="R97" s="719">
        <v>2</v>
      </c>
      <c r="S97" s="719">
        <v>1</v>
      </c>
      <c r="T97" s="721"/>
    </row>
    <row r="98" spans="1:29" s="709" customFormat="1" ht="15.75" customHeight="1">
      <c r="A98" s="828" t="s">
        <v>193</v>
      </c>
      <c r="B98" s="829"/>
      <c r="C98" s="829"/>
      <c r="D98" s="829"/>
      <c r="E98" s="829"/>
      <c r="F98" s="829"/>
      <c r="G98" s="829"/>
      <c r="H98" s="829"/>
      <c r="I98" s="829"/>
      <c r="J98" s="829"/>
      <c r="K98" s="829"/>
      <c r="L98" s="829"/>
      <c r="M98" s="829"/>
      <c r="N98" s="829"/>
      <c r="O98" s="830"/>
      <c r="P98" s="713">
        <f t="shared" si="56"/>
        <v>3</v>
      </c>
      <c r="Q98" s="717"/>
      <c r="R98" s="717">
        <v>3</v>
      </c>
      <c r="S98" s="720"/>
      <c r="T98" s="721"/>
    </row>
    <row r="99" spans="1:29" s="709" customFormat="1" ht="15.75" customHeight="1">
      <c r="A99" s="828" t="s">
        <v>194</v>
      </c>
      <c r="B99" s="829"/>
      <c r="C99" s="829"/>
      <c r="D99" s="829"/>
      <c r="E99" s="829"/>
      <c r="F99" s="829"/>
      <c r="G99" s="829"/>
      <c r="H99" s="829"/>
      <c r="I99" s="829"/>
      <c r="J99" s="829"/>
      <c r="K99" s="829"/>
      <c r="L99" s="829"/>
      <c r="M99" s="829"/>
      <c r="N99" s="829"/>
      <c r="O99" s="830"/>
      <c r="P99" s="713">
        <f t="shared" si="56"/>
        <v>1</v>
      </c>
      <c r="Q99" s="717"/>
      <c r="R99" s="717"/>
      <c r="S99" s="719">
        <v>1</v>
      </c>
      <c r="T99" s="721"/>
    </row>
    <row r="100" spans="1:29" s="724" customFormat="1" ht="18.75">
      <c r="A100" s="722"/>
      <c r="B100" s="723"/>
      <c r="C100" s="722"/>
      <c r="D100" s="722"/>
      <c r="E100" s="722"/>
      <c r="F100" s="722"/>
      <c r="G100" s="722"/>
      <c r="H100" s="723"/>
      <c r="I100" s="723"/>
      <c r="J100" s="723"/>
      <c r="K100" s="723"/>
      <c r="L100" s="723"/>
      <c r="M100" s="723"/>
      <c r="N100" s="723"/>
      <c r="O100" s="723"/>
      <c r="P100" s="723"/>
      <c r="Q100" s="723"/>
      <c r="R100" s="723"/>
      <c r="S100" s="723"/>
      <c r="T100" s="723"/>
      <c r="U100" s="709"/>
      <c r="V100" s="709"/>
      <c r="W100" s="709"/>
      <c r="X100" s="709"/>
      <c r="Y100" s="709"/>
      <c r="Z100" s="709"/>
      <c r="AA100" s="709"/>
      <c r="AB100" s="709"/>
      <c r="AC100" s="709"/>
    </row>
    <row r="101" spans="1:29" s="728" customFormat="1" ht="18" customHeight="1">
      <c r="A101" s="725" t="s">
        <v>195</v>
      </c>
      <c r="B101" s="726"/>
      <c r="C101" s="726"/>
      <c r="D101" s="726"/>
      <c r="E101" s="726"/>
      <c r="F101" s="726"/>
      <c r="G101" s="726"/>
      <c r="H101" s="726"/>
      <c r="I101" s="726"/>
      <c r="J101" s="726"/>
      <c r="K101" s="726"/>
      <c r="L101" s="726"/>
      <c r="M101" s="726"/>
      <c r="N101" s="726"/>
      <c r="O101" s="726"/>
      <c r="P101" s="726"/>
      <c r="Q101" s="726"/>
      <c r="R101" s="726"/>
      <c r="S101" s="726"/>
      <c r="T101" s="726"/>
      <c r="U101" s="726"/>
      <c r="V101" s="727"/>
      <c r="W101" s="727"/>
      <c r="X101" s="727"/>
      <c r="Y101" s="727"/>
      <c r="Z101" s="727"/>
      <c r="AA101" s="727"/>
      <c r="AB101" s="727"/>
    </row>
    <row r="102" spans="1:29" s="728" customFormat="1" ht="18" customHeight="1">
      <c r="A102" s="725" t="s">
        <v>196</v>
      </c>
      <c r="B102" s="726"/>
      <c r="C102" s="726"/>
      <c r="D102" s="726"/>
      <c r="E102" s="726"/>
      <c r="F102" s="726"/>
      <c r="G102" s="726"/>
      <c r="H102" s="726"/>
      <c r="I102" s="726"/>
      <c r="J102" s="726"/>
      <c r="K102" s="726"/>
      <c r="L102" s="726"/>
      <c r="M102" s="726"/>
      <c r="N102" s="726"/>
      <c r="O102" s="726"/>
      <c r="P102" s="726"/>
      <c r="Q102" s="726"/>
      <c r="R102" s="726"/>
      <c r="S102" s="726"/>
      <c r="T102" s="726"/>
      <c r="U102" s="726"/>
      <c r="V102" s="727"/>
      <c r="W102" s="727"/>
      <c r="X102" s="727"/>
      <c r="Y102" s="727"/>
      <c r="Z102" s="727"/>
      <c r="AA102" s="727"/>
      <c r="AB102" s="727"/>
    </row>
    <row r="103" spans="1:29" s="709" customFormat="1" ht="15.75">
      <c r="A103" s="729"/>
      <c r="B103" s="729"/>
      <c r="C103" s="729"/>
      <c r="D103" s="729"/>
      <c r="E103" s="729"/>
      <c r="F103" s="729"/>
      <c r="G103" s="729"/>
      <c r="H103" s="729"/>
      <c r="I103" s="729"/>
      <c r="J103" s="729"/>
      <c r="K103" s="729"/>
      <c r="L103" s="729"/>
      <c r="M103" s="729"/>
      <c r="N103" s="729"/>
      <c r="O103" s="729"/>
      <c r="P103" s="730"/>
      <c r="Q103" s="731"/>
      <c r="R103" s="731"/>
      <c r="S103" s="731"/>
      <c r="T103" s="731"/>
      <c r="V103" s="732"/>
      <c r="W103" s="732"/>
      <c r="X103" s="732"/>
      <c r="Y103" s="732"/>
    </row>
    <row r="104" spans="1:29" s="735" customFormat="1" ht="18.75">
      <c r="A104" s="725" t="s">
        <v>197</v>
      </c>
      <c r="B104" s="733"/>
      <c r="C104" s="733"/>
      <c r="D104" s="733"/>
      <c r="E104" s="733"/>
      <c r="F104" s="733"/>
      <c r="G104" s="733"/>
      <c r="H104" s="733"/>
      <c r="I104" s="733"/>
      <c r="J104" s="733"/>
      <c r="K104" s="733"/>
      <c r="L104" s="823" t="s">
        <v>226</v>
      </c>
      <c r="M104" s="823"/>
      <c r="N104" s="823"/>
      <c r="O104" s="823"/>
      <c r="P104" s="823"/>
      <c r="Q104" s="823"/>
      <c r="R104" s="823"/>
      <c r="S104" s="823"/>
      <c r="T104" s="734"/>
    </row>
    <row r="105" spans="1:29" s="735" customFormat="1" ht="18.75">
      <c r="A105" s="736" t="s">
        <v>227</v>
      </c>
      <c r="B105" s="733"/>
      <c r="C105" s="733"/>
      <c r="D105" s="733"/>
      <c r="E105" s="733"/>
      <c r="F105" s="733"/>
      <c r="G105" s="733"/>
      <c r="H105" s="733"/>
      <c r="I105" s="733"/>
      <c r="J105" s="733"/>
      <c r="K105" s="733"/>
      <c r="L105" s="823" t="s">
        <v>198</v>
      </c>
      <c r="M105" s="823"/>
      <c r="N105" s="823"/>
      <c r="O105" s="823"/>
      <c r="P105" s="823"/>
      <c r="Q105" s="823"/>
      <c r="R105" s="823"/>
      <c r="S105" s="823"/>
      <c r="T105" s="734"/>
    </row>
    <row r="106" spans="1:29" s="735" customFormat="1" ht="18.75">
      <c r="A106" s="736"/>
      <c r="B106" s="733"/>
      <c r="C106" s="733"/>
      <c r="D106" s="733"/>
      <c r="E106" s="733"/>
      <c r="F106" s="733"/>
      <c r="G106" s="733"/>
      <c r="H106" s="733"/>
      <c r="I106" s="733"/>
      <c r="J106" s="733"/>
      <c r="K106" s="733"/>
      <c r="L106" s="733"/>
      <c r="M106" s="733"/>
      <c r="N106" s="733"/>
      <c r="O106" s="733"/>
      <c r="P106" s="733"/>
      <c r="Q106" s="733"/>
      <c r="R106" s="733"/>
      <c r="S106" s="733"/>
      <c r="T106" s="733"/>
    </row>
    <row r="107" spans="1:29" s="735" customFormat="1" ht="18.75">
      <c r="A107" s="737" t="s">
        <v>199</v>
      </c>
      <c r="B107" s="738"/>
      <c r="C107" s="739"/>
      <c r="D107" s="739"/>
      <c r="E107" s="739"/>
      <c r="F107" s="739"/>
      <c r="H107" s="739"/>
      <c r="I107" s="739"/>
      <c r="J107" s="823" t="s">
        <v>218</v>
      </c>
      <c r="K107" s="823"/>
      <c r="L107" s="823"/>
      <c r="M107" s="823"/>
      <c r="N107" s="823"/>
      <c r="O107" s="823"/>
      <c r="P107" s="823"/>
      <c r="Q107" s="823"/>
      <c r="R107" s="823"/>
      <c r="S107" s="823"/>
      <c r="T107" s="734"/>
    </row>
    <row r="108" spans="1:29" s="732" customFormat="1" ht="18" customHeight="1">
      <c r="A108" s="740"/>
      <c r="C108" s="740"/>
      <c r="D108" s="740"/>
      <c r="E108" s="740"/>
      <c r="F108" s="740"/>
      <c r="G108" s="740"/>
    </row>
    <row r="109" spans="1:29" s="732" customFormat="1" ht="18.75">
      <c r="A109" s="4" t="s">
        <v>215</v>
      </c>
      <c r="C109" s="740"/>
      <c r="D109" s="740"/>
      <c r="E109" s="740"/>
      <c r="F109" s="740"/>
      <c r="G109" s="740"/>
    </row>
  </sheetData>
  <mergeCells count="50">
    <mergeCell ref="A1:S1"/>
    <mergeCell ref="A3:A7"/>
    <mergeCell ref="B3:B7"/>
    <mergeCell ref="C3:E5"/>
    <mergeCell ref="F3:P3"/>
    <mergeCell ref="Q3:S3"/>
    <mergeCell ref="F4:G4"/>
    <mergeCell ref="H4:P4"/>
    <mergeCell ref="F5:F7"/>
    <mergeCell ref="G5:G7"/>
    <mergeCell ref="Q6:S6"/>
    <mergeCell ref="H5:M5"/>
    <mergeCell ref="N5:O5"/>
    <mergeCell ref="P5:P7"/>
    <mergeCell ref="C6:C7"/>
    <mergeCell ref="D6:D7"/>
    <mergeCell ref="E6:E7"/>
    <mergeCell ref="H6:H7"/>
    <mergeCell ref="I6:I7"/>
    <mergeCell ref="J6:J7"/>
    <mergeCell ref="K6:K7"/>
    <mergeCell ref="A39:B39"/>
    <mergeCell ref="I40:P40"/>
    <mergeCell ref="A43:B43"/>
    <mergeCell ref="A46:B46"/>
    <mergeCell ref="L6:L7"/>
    <mergeCell ref="M6:M7"/>
    <mergeCell ref="N6:N7"/>
    <mergeCell ref="O6:O7"/>
    <mergeCell ref="A49:H49"/>
    <mergeCell ref="A58:B58"/>
    <mergeCell ref="A67:B67"/>
    <mergeCell ref="A74:B74"/>
    <mergeCell ref="A87:B87"/>
    <mergeCell ref="J107:S107"/>
    <mergeCell ref="A83:B83"/>
    <mergeCell ref="Q4:R4"/>
    <mergeCell ref="A96:O96"/>
    <mergeCell ref="A97:O97"/>
    <mergeCell ref="A98:O98"/>
    <mergeCell ref="A99:O99"/>
    <mergeCell ref="L104:S104"/>
    <mergeCell ref="L105:S105"/>
    <mergeCell ref="A88:B88"/>
    <mergeCell ref="A91:O91"/>
    <mergeCell ref="A92:O92"/>
    <mergeCell ref="A93:O93"/>
    <mergeCell ref="A94:O94"/>
    <mergeCell ref="A95:O95"/>
    <mergeCell ref="A47:B47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Титульна</vt:lpstr>
      <vt:lpstr>Бакалавр</vt:lpstr>
      <vt:lpstr>НП_денна</vt:lpstr>
      <vt:lpstr>НП_денна!Область_друку</vt:lpstr>
      <vt:lpstr>Титульна!Область_друку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Gozhyk</dc:creator>
  <cp:lastModifiedBy>adm</cp:lastModifiedBy>
  <dcterms:created xsi:type="dcterms:W3CDTF">2010-02-25T10:28:35Z</dcterms:created>
  <dcterms:modified xsi:type="dcterms:W3CDTF">2024-04-25T10:24:42Z</dcterms:modified>
</cp:coreProperties>
</file>